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水道\●調査報告物\●市町村課\●経営比較分析表\令和6年度提出\03_経営比較分析表（法非適用）_修正後\01 簡易水道事業\"/>
    </mc:Choice>
  </mc:AlternateContent>
  <xr:revisionPtr revIDLastSave="0" documentId="13_ncr:1_{88079232-1DB5-4357-BCEE-FECC28350A4B}" xr6:coauthVersionLast="44" xr6:coauthVersionMax="44" xr10:uidLastSave="{00000000-0000-0000-0000-000000000000}"/>
  <workbookProtection workbookAlgorithmName="SHA-512" workbookHashValue="0cKrJpwYje4tIrg4n4aNKMT4nFSf+fRbNxrTTgTWGb5vrbJQPAt3VcG/Q6F2odIQz78eKjL6GqWsD7RxuL0MDQ==" workbookSaltValue="zYQEut2ZardWV+f0CSYoQw=="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BB10" i="4"/>
  <c r="AT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<sst xmlns="http://schemas.openxmlformats.org/spreadsheetml/2006/main" count="233" uniqueCount="117">
  <si>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</si>
  <si>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</si>
  <si>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</si>
  <si>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</si>
  <si>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</si>
  <si>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</si>
  <si>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</si>
  <si>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</si>
  <si>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</si>
  <si>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</si>
  <si>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</si>
  <si>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</si>
  <si>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</si>
  <si>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</si>
  <si>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</si>
  <si>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</si>
  <si>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</si>
  <si>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</si>
  <si>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</si>
  <si>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</si>
  <si>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</si>
  <si>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</si>
  <si>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</si>
  <si>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</si>
  <si>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</si>
  <si>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</si>
  <si>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</si>
  <si>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</si>
  <si>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</si>
  <si>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</si>
  <si>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</si>
  <si>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</si>
  <si>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</si>
  <si>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</si>
  <si>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</si>
  <si>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</si>
  <si>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</si>
  <si>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</si>
  <si>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</si>
  <si>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</si>
  <si>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</si>
  <si>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</si>
  <si>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</si>
  <si>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</si>
  <si>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</si>
  <si>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</si>
  <si>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</si>
  <si>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</si>
  <si>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</si>
  <si>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</si>
  <si>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</si>
  <si>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</si>
  <si>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</si>
  <si>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</si>
  <si>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</si>
  <si>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</si>
  <si>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</si>
  <si>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</si>
  <si>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</si>
  <si>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</si>
  <si>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</si>
  <si>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</si>
  <si>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</si>
  <si>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</si>
  <si>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</si>
  <si>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</si>
  <si>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</si>
  <si>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</si>
  <si>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</si>
  <si>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</si>
  <si>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</si>
  <si>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</si>
  <si>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</si>
  <si>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</si>
  <si>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</si>
  <si>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</si>
  <si>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</si>
  <si>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</si>
  <si>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</si>
  <si>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</si>
  <si>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</si>
  <si>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</si>
  <si>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</si>
  <si>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</si>
  <si>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</si>
  <si>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</si>
  <si>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</si>
  <si>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</si>
  <si>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</si>
  <si>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</si>
  <si>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</si>
  <si>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</si>
  <si>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</si>
  <si>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</si>
  <si>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</si>
  <si>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</si>
  <si>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</si>
  <si>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大宜味村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</si>
  <si>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</si>
  <si>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</si>
  <si>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</si>
  <si>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</si>
  <si>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</si>
  <si>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</si>
  <si>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</si>
  <si>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</si>
  <si>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</si>
  <si>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</si>
  <si>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</si>
  <si>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</si>
  <si>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</si>
  <si>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</si>
  <si>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</si>
  <si>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</si>
  <si>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①昨年度までは連続して平均を下回る結果となっていたが、当年度では平均値以上の比率となった。今後も適切な起債の利用及び料金回収に努める。
④初期投資における企業債償還の終了に伴いこの数値となっている。今後は施設の更新を控えているため、適切な起債の利用に努める。
⑤漏水発生時は、より早急な対応を行った。また、令和6年度から公会計移行に伴い出納整理期間が無くなることから料金の回収を強化した結果、このような数値となった。
⑥維持管理費の節約と料金の徴収に励んだ結果、このような数値となった。
⑦施設の能力不足により需要に対して供給が追い付いていない地域が一部あるが、全体的にみると現在の施設運用で間に合っていることから、このような利用率となっている。今後の更新で供給が追い付いていない地域の解消を図る。
⑧漏水の早期発見・対処の結果、平均よりも高い数値となった。今後も無効水量の削減に励む。</t>
    <rPh sb="1" eb="4">
      <t>サクネンド</t>
    </rPh>
    <rPh sb="7" eb="9">
      <t>レンゾク</t>
    </rPh>
    <rPh sb="11" eb="13">
      <t>ヘイキン</t>
    </rPh>
    <rPh sb="14" eb="16">
      <t>シタマワ</t>
    </rPh>
    <rPh sb="17" eb="19">
      <t>ケッカ</t>
    </rPh>
    <rPh sb="27" eb="30">
      <t>トウネンド</t>
    </rPh>
    <rPh sb="32" eb="35">
      <t>ヘイキンチ</t>
    </rPh>
    <rPh sb="35" eb="37">
      <t>イジョウ</t>
    </rPh>
    <rPh sb="38" eb="40">
      <t>ヒリツ</t>
    </rPh>
    <rPh sb="45" eb="47">
      <t>コンゴ</t>
    </rPh>
    <rPh sb="48" eb="50">
      <t>テキセツ</t>
    </rPh>
    <rPh sb="51" eb="53">
      <t>キサイ</t>
    </rPh>
    <rPh sb="54" eb="56">
      <t>リヨウ</t>
    </rPh>
    <rPh sb="56" eb="57">
      <t>オヨ</t>
    </rPh>
    <rPh sb="58" eb="60">
      <t>リョウキン</t>
    </rPh>
    <rPh sb="60" eb="62">
      <t>カイシュウ</t>
    </rPh>
    <rPh sb="63" eb="64">
      <t>ツト</t>
    </rPh>
    <rPh sb="90" eb="92">
      <t>スウチ</t>
    </rPh>
    <rPh sb="99" eb="101">
      <t>コンゴ</t>
    </rPh>
    <rPh sb="102" eb="104">
      <t>シセツ</t>
    </rPh>
    <rPh sb="105" eb="107">
      <t>コウシン</t>
    </rPh>
    <rPh sb="108" eb="109">
      <t>ヒカ</t>
    </rPh>
    <rPh sb="116" eb="118">
      <t>テキセツ</t>
    </rPh>
    <rPh sb="119" eb="121">
      <t>キサイ</t>
    </rPh>
    <rPh sb="122" eb="124">
      <t>リヨウ</t>
    </rPh>
    <rPh sb="125" eb="126">
      <t>ツト</t>
    </rPh>
    <rPh sb="131" eb="133">
      <t>ロウスイ</t>
    </rPh>
    <rPh sb="133" eb="135">
      <t>ハッセイ</t>
    </rPh>
    <rPh sb="135" eb="136">
      <t>ジ</t>
    </rPh>
    <rPh sb="140" eb="142">
      <t>ソウキュウ</t>
    </rPh>
    <rPh sb="143" eb="145">
      <t>タイオウ</t>
    </rPh>
    <rPh sb="146" eb="147">
      <t>オコナ</t>
    </rPh>
    <rPh sb="153" eb="155">
      <t>レイワ</t>
    </rPh>
    <rPh sb="156" eb="158">
      <t>ネンド</t>
    </rPh>
    <rPh sb="160" eb="163">
      <t>コウカイケイ</t>
    </rPh>
    <rPh sb="163" eb="165">
      <t>イコウ</t>
    </rPh>
    <rPh sb="166" eb="167">
      <t>トモナ</t>
    </rPh>
    <rPh sb="168" eb="170">
      <t>スイトウ</t>
    </rPh>
    <rPh sb="170" eb="172">
      <t>セイリ</t>
    </rPh>
    <rPh sb="172" eb="174">
      <t>キカン</t>
    </rPh>
    <rPh sb="175" eb="176">
      <t>ナ</t>
    </rPh>
    <rPh sb="183" eb="185">
      <t>リョウキン</t>
    </rPh>
    <rPh sb="186" eb="188">
      <t>カイシュウ</t>
    </rPh>
    <rPh sb="189" eb="191">
      <t>キョウカ</t>
    </rPh>
    <rPh sb="193" eb="195">
      <t>ケッカ</t>
    </rPh>
    <rPh sb="201" eb="203">
      <t>スウチ</t>
    </rPh>
    <rPh sb="210" eb="212">
      <t>イジ</t>
    </rPh>
    <rPh sb="212" eb="215">
      <t>カンリヒ</t>
    </rPh>
    <rPh sb="216" eb="218">
      <t>セツヤク</t>
    </rPh>
    <rPh sb="219" eb="221">
      <t>リョウキン</t>
    </rPh>
    <rPh sb="222" eb="224">
      <t>チョウシュウ</t>
    </rPh>
    <rPh sb="225" eb="226">
      <t>ハゲ</t>
    </rPh>
    <rPh sb="228" eb="230">
      <t>ケッカ</t>
    </rPh>
    <rPh sb="236" eb="238">
      <t>スウチ</t>
    </rPh>
    <rPh sb="323" eb="325">
      <t>コンゴ</t>
    </rPh>
    <rPh sb="326" eb="328">
      <t>コウシン</t>
    </rPh>
    <rPh sb="329" eb="331">
      <t>キョウキュウ</t>
    </rPh>
    <rPh sb="332" eb="333">
      <t>オ</t>
    </rPh>
    <rPh sb="334" eb="335">
      <t>ツ</t>
    </rPh>
    <rPh sb="340" eb="342">
      <t>チイキ</t>
    </rPh>
    <rPh sb="343" eb="345">
      <t>カイショウ</t>
    </rPh>
    <rPh sb="346" eb="347">
      <t>ハカ</t>
    </rPh>
    <rPh sb="351" eb="353">
      <t>ロウスイ</t>
    </rPh>
    <rPh sb="354" eb="356">
      <t>ソウキ</t>
    </rPh>
    <rPh sb="356" eb="358">
      <t>ハッケン</t>
    </rPh>
    <rPh sb="359" eb="361">
      <t>タイショ</t>
    </rPh>
    <rPh sb="362" eb="364">
      <t>ケッカ</t>
    </rPh>
    <rPh sb="365" eb="367">
      <t>ヘイキン</t>
    </rPh>
    <rPh sb="370" eb="371">
      <t>タカ</t>
    </rPh>
    <rPh sb="372" eb="374">
      <t>スウチ</t>
    </rPh>
    <rPh sb="379" eb="381">
      <t>コンゴ</t>
    </rPh>
    <rPh sb="382" eb="384">
      <t>ムコウ</t>
    </rPh>
    <rPh sb="384" eb="386">
      <t>スイリョウ</t>
    </rPh>
    <rPh sb="387" eb="389">
      <t>サクゲン</t>
    </rPh>
    <rPh sb="390" eb="391">
      <t>ハゲ</t>
    </rPh>
    <phoneticPr fontId="4"/>
  </si>
  <si>
    <t>昭和に布設された管路・施設の老朽化が進行している他、塩害や台風等の被害により老朽化を早めている状態である。
毎月漏水の報告がある状況である。漏水工事の度に住民に迷惑がかかるため、全体的な更新が求められている。</t>
    <rPh sb="11" eb="13">
      <t>シセツ</t>
    </rPh>
    <rPh sb="24" eb="25">
      <t>ホカ</t>
    </rPh>
    <rPh sb="26" eb="28">
      <t>エンガイ</t>
    </rPh>
    <rPh sb="29" eb="31">
      <t>タイフウ</t>
    </rPh>
    <rPh sb="31" eb="32">
      <t>トウ</t>
    </rPh>
    <rPh sb="33" eb="35">
      <t>ヒガイ</t>
    </rPh>
    <rPh sb="38" eb="41">
      <t>ロウキュウカ</t>
    </rPh>
    <rPh sb="42" eb="43">
      <t>ハヤ</t>
    </rPh>
    <rPh sb="47" eb="49">
      <t>ジョウタイ</t>
    </rPh>
    <rPh sb="72" eb="74">
      <t>コウジ</t>
    </rPh>
    <rPh sb="75" eb="76">
      <t>タビ</t>
    </rPh>
    <rPh sb="77" eb="79">
      <t>ジュウミン</t>
    </rPh>
    <rPh sb="80" eb="82">
      <t>メイワク</t>
    </rPh>
    <phoneticPr fontId="4"/>
  </si>
  <si>
    <t>減少し続ける人口や修繕・更新による費用の増加に加えて燃料費や電気代の高騰など、経営状況は依然として厳しいものとなっている。厳しい経営収支の見通しを踏まえつつ、事業全般にわたり経営の効率化による経費の節減等を徹底していく。一方で、お客様サービスの質の向上も心掛ける。
　施設整備については、安全かつ良質な水を常時提供するためにも長期的・計画的な施設の更新・整備、効率的な事業運営計画を検討する必要がある。
　また、企業債償還金が経営を圧迫しないよう将来負担の適正化を考慮しながら運営していく。</t>
    <rPh sb="0" eb="2">
      <t>ゲンショウ</t>
    </rPh>
    <rPh sb="3" eb="4">
      <t>ツヅ</t>
    </rPh>
    <rPh sb="6" eb="8">
      <t>ジンコウ</t>
    </rPh>
    <rPh sb="9" eb="11">
      <t>シュウゼン</t>
    </rPh>
    <rPh sb="12" eb="14">
      <t>コウシン</t>
    </rPh>
    <rPh sb="23" eb="24">
      <t>クワ</t>
    </rPh>
    <rPh sb="26" eb="29">
      <t>ネンリョウヒ</t>
    </rPh>
    <rPh sb="30" eb="33">
      <t>デンキダイ</t>
    </rPh>
    <rPh sb="34" eb="36">
      <t>コウトウ</t>
    </rPh>
    <rPh sb="110" eb="112">
      <t>イッポウ</t>
    </rPh>
    <rPh sb="127" eb="129">
      <t>ココロガ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</si>
</sst>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0.94</c:v>
                </c:pt>
                <c:pt idx="1">
                  <c:v>0.45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EE3-4242-9A79-FAEB9E1CE31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CEE3-4242-9A79-FAEB9E1CE31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69.39</c:v>
                </c:pt>
                <c:pt idx="1">
                  <c:v>70.87</c:v>
                </c:pt>
                <c:pt idx="2">
                  <c:v>65.28</c:v>
                </c:pt>
                <c:pt idx="3">
                  <c:v>60.71</c:v>
                </c:pt>
                <c:pt idx="4">
                  <c:v>65.239999999999995</c:v>
                </c:pt>
              </c:numCache>
            </c:numRef>
          </c:val>
          <c:extLst>
            <c:ext xmlns:c16="http://schemas.microsoft.com/office/drawing/2014/chart" uri="{C3380CC4-5D6E-409C-BE32-E72D297353CC}">
              <c16:uniqueId val="{00000000-9393-4B0E-BC0B-2272AF1FEF5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9393-4B0E-BC0B-2272AF1FEF5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76.44</c:v>
                </c:pt>
                <c:pt idx="1">
                  <c:v>76.510000000000005</c:v>
                </c:pt>
                <c:pt idx="2">
                  <c:v>81.59</c:v>
                </c:pt>
                <c:pt idx="3">
                  <c:v>88.32</c:v>
                </c:pt>
                <c:pt idx="4">
                  <c:v>82.08</c:v>
                </c:pt>
              </c:numCache>
            </c:numRef>
          </c:val>
          <c:extLst>
            <c:ext xmlns:c16="http://schemas.microsoft.com/office/drawing/2014/chart" uri="{C3380CC4-5D6E-409C-BE32-E72D297353CC}">
              <c16:uniqueId val="{00000000-1DA0-41E7-9EC2-BE5EBC30296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1DA0-41E7-9EC2-BE5EBC30296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55.6</c:v>
                </c:pt>
                <c:pt idx="1">
                  <c:v>74.569999999999993</c:v>
                </c:pt>
                <c:pt idx="2">
                  <c:v>63.47</c:v>
                </c:pt>
                <c:pt idx="3">
                  <c:v>70.55</c:v>
                </c:pt>
                <c:pt idx="4">
                  <c:v>86.23</c:v>
                </c:pt>
              </c:numCache>
            </c:numRef>
          </c:val>
          <c:extLst>
            <c:ext xmlns:c16="http://schemas.microsoft.com/office/drawing/2014/chart" uri="{C3380CC4-5D6E-409C-BE32-E72D297353CC}">
              <c16:uniqueId val="{00000000-661A-4CF9-ABC6-88E07881FC8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661A-4CF9-ABC6-88E07881FC8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F9-44C6-8BE2-E84092E7F5B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F9-44C6-8BE2-E84092E7F5B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7C-4A1C-BC52-5602FA2EFF8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7C-4A1C-BC52-5602FA2EFF8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A6-42A6-A109-5471FE48F2A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A6-42A6-A109-5471FE48F2A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67-4FCE-ACD6-1C0EC89D4C2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67-4FCE-ACD6-1C0EC89D4C2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508.18</c:v>
                </c:pt>
                <c:pt idx="1">
                  <c:v>505.16</c:v>
                </c:pt>
                <c:pt idx="2">
                  <c:v>458.51</c:v>
                </c:pt>
                <c:pt idx="3">
                  <c:v>427.82</c:v>
                </c:pt>
                <c:pt idx="4">
                  <c:v>431.78</c:v>
                </c:pt>
              </c:numCache>
            </c:numRef>
          </c:val>
          <c:extLst>
            <c:ext xmlns:c16="http://schemas.microsoft.com/office/drawing/2014/chart" uri="{C3380CC4-5D6E-409C-BE32-E72D297353CC}">
              <c16:uniqueId val="{00000000-5411-4391-ABF9-80407604B7E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5411-4391-ABF9-80407604B7E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55.54</c:v>
                </c:pt>
                <c:pt idx="1">
                  <c:v>68.55</c:v>
                </c:pt>
                <c:pt idx="2">
                  <c:v>61.61</c:v>
                </c:pt>
                <c:pt idx="3">
                  <c:v>61.55</c:v>
                </c:pt>
                <c:pt idx="4">
                  <c:v>68.67</c:v>
                </c:pt>
              </c:numCache>
            </c:numRef>
          </c:val>
          <c:extLst>
            <c:ext xmlns:c16="http://schemas.microsoft.com/office/drawing/2014/chart" uri="{C3380CC4-5D6E-409C-BE32-E72D297353CC}">
              <c16:uniqueId val="{00000000-4E54-484E-A62D-0EB20877E19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4E54-484E-A62D-0EB20877E19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339.03</c:v>
                </c:pt>
                <c:pt idx="1">
                  <c:v>273.06</c:v>
                </c:pt>
                <c:pt idx="2">
                  <c:v>308.76</c:v>
                </c:pt>
                <c:pt idx="3">
                  <c:v>312.27</c:v>
                </c:pt>
                <c:pt idx="4">
                  <c:v>256.26</c:v>
                </c:pt>
              </c:numCache>
            </c:numRef>
          </c:val>
          <c:extLst>
            <c:ext xmlns:c16="http://schemas.microsoft.com/office/drawing/2014/chart" uri="{C3380CC4-5D6E-409C-BE32-E72D297353CC}">
              <c16:uniqueId val="{00000000-1688-4D8E-B1A5-9BD112D38F9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1688-4D8E-B1A5-9BD112D38F9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0" zoomScale="85" zoomScaleNormal="85" workbookViewId="0">
      <selection activeCell="BL87" sqref="BL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沖縄県　大宜味村</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2"/>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D3</v>
      </c>
      <c r="X8" s="65"/>
      <c r="Y8" s="65"/>
      <c r="Z8" s="65"/>
      <c r="AA8" s="65"/>
      <c r="AB8" s="65"/>
      <c r="AC8" s="65"/>
      <c r="AD8" s="65" t="str">
        <f>データ!$M$6</f>
        <v>非設置</v>
      </c>
      <c r="AE8" s="65"/>
      <c r="AF8" s="65"/>
      <c r="AG8" s="65"/>
      <c r="AH8" s="65"/>
      <c r="AI8" s="65"/>
      <c r="AJ8" s="65"/>
      <c r="AK8" s="2"/>
      <c r="AL8" s="54">
        <f>データ!$R$6</f>
        <v>2987</v>
      </c>
      <c r="AM8" s="54"/>
      <c r="AN8" s="54"/>
      <c r="AO8" s="54"/>
      <c r="AP8" s="54"/>
      <c r="AQ8" s="54"/>
      <c r="AR8" s="54"/>
      <c r="AS8" s="54"/>
      <c r="AT8" s="44">
        <f>データ!$S$6</f>
        <v>63.63</v>
      </c>
      <c r="AU8" s="44"/>
      <c r="AV8" s="44"/>
      <c r="AW8" s="44"/>
      <c r="AX8" s="44"/>
      <c r="AY8" s="44"/>
      <c r="AZ8" s="44"/>
      <c r="BA8" s="44"/>
      <c r="BB8" s="44">
        <f>データ!$T$6</f>
        <v>46.94</v>
      </c>
      <c r="BC8" s="44"/>
      <c r="BD8" s="44"/>
      <c r="BE8" s="44"/>
      <c r="BF8" s="44"/>
      <c r="BG8" s="44"/>
      <c r="BH8" s="44"/>
      <c r="BI8" s="44"/>
      <c r="BJ8" s="3"/>
      <c r="BK8" s="3"/>
      <c r="BL8" s="66" t="s">
        <v>10</v>
      </c>
      <c r="BM8" s="67"/>
      <c r="BN8" s="55" t="s">
        <v>11</v>
      </c>
      <c r="BO8" s="55"/>
      <c r="BP8" s="55"/>
      <c r="BQ8" s="55"/>
      <c r="BR8" s="55"/>
      <c r="BS8" s="55"/>
      <c r="BT8" s="55"/>
      <c r="BU8" s="55"/>
      <c r="BV8" s="55"/>
      <c r="BW8" s="55"/>
      <c r="BX8" s="55"/>
      <c r="BY8" s="5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2"/>
      <c r="AE9" s="2"/>
      <c r="AF9" s="2"/>
      <c r="AG9" s="2"/>
      <c r="AH9" s="3"/>
      <c r="AI9" s="2"/>
      <c r="AJ9" s="2"/>
      <c r="AK9" s="2"/>
      <c r="AL9" s="57" t="s">
        <v>16</v>
      </c>
      <c r="AM9" s="57"/>
      <c r="AN9" s="57"/>
      <c r="AO9" s="57"/>
      <c r="AP9" s="57"/>
      <c r="AQ9" s="57"/>
      <c r="AR9" s="57"/>
      <c r="AS9" s="57"/>
      <c r="AT9" s="57" t="s">
        <v>17</v>
      </c>
      <c r="AU9" s="57"/>
      <c r="AV9" s="57"/>
      <c r="AW9" s="57"/>
      <c r="AX9" s="57"/>
      <c r="AY9" s="57"/>
      <c r="AZ9" s="57"/>
      <c r="BA9" s="57"/>
      <c r="BB9" s="57" t="s">
        <v>18</v>
      </c>
      <c r="BC9" s="57"/>
      <c r="BD9" s="57"/>
      <c r="BE9" s="57"/>
      <c r="BF9" s="57"/>
      <c r="BG9" s="57"/>
      <c r="BH9" s="57"/>
      <c r="BI9" s="57"/>
      <c r="BJ9" s="3"/>
      <c r="BK9" s="3"/>
      <c r="BL9" s="58" t="s">
        <v>19</v>
      </c>
      <c r="BM9" s="59"/>
      <c r="BN9" s="60" t="s">
        <v>20</v>
      </c>
      <c r="BO9" s="60"/>
      <c r="BP9" s="60"/>
      <c r="BQ9" s="60"/>
      <c r="BR9" s="60"/>
      <c r="BS9" s="60"/>
      <c r="BT9" s="60"/>
      <c r="BU9" s="60"/>
      <c r="BV9" s="60"/>
      <c r="BW9" s="60"/>
      <c r="BX9" s="60"/>
      <c r="BY9" s="61"/>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100</v>
      </c>
      <c r="Q10" s="44"/>
      <c r="R10" s="44"/>
      <c r="S10" s="44"/>
      <c r="T10" s="44"/>
      <c r="U10" s="44"/>
      <c r="V10" s="44"/>
      <c r="W10" s="54">
        <f>データ!$Q$6</f>
        <v>2527</v>
      </c>
      <c r="X10" s="54"/>
      <c r="Y10" s="54"/>
      <c r="Z10" s="54"/>
      <c r="AA10" s="54"/>
      <c r="AB10" s="54"/>
      <c r="AC10" s="54"/>
      <c r="AD10" s="2"/>
      <c r="AE10" s="2"/>
      <c r="AF10" s="2"/>
      <c r="AG10" s="2"/>
      <c r="AH10" s="2"/>
      <c r="AI10" s="2"/>
      <c r="AJ10" s="2"/>
      <c r="AK10" s="2"/>
      <c r="AL10" s="54">
        <f>データ!$U$6</f>
        <v>2983</v>
      </c>
      <c r="AM10" s="54"/>
      <c r="AN10" s="54"/>
      <c r="AO10" s="54"/>
      <c r="AP10" s="54"/>
      <c r="AQ10" s="54"/>
      <c r="AR10" s="54"/>
      <c r="AS10" s="54"/>
      <c r="AT10" s="44">
        <f>データ!$V$6</f>
        <v>13.94</v>
      </c>
      <c r="AU10" s="44"/>
      <c r="AV10" s="44"/>
      <c r="AW10" s="44"/>
      <c r="AX10" s="44"/>
      <c r="AY10" s="44"/>
      <c r="AZ10" s="44"/>
      <c r="BA10" s="44"/>
      <c r="BB10" s="44">
        <f>データ!$W$6</f>
        <v>213.99</v>
      </c>
      <c r="BC10" s="44"/>
      <c r="BD10" s="44"/>
      <c r="BE10" s="44"/>
      <c r="BF10" s="44"/>
      <c r="BG10" s="44"/>
      <c r="BH10" s="44"/>
      <c r="BI10" s="44"/>
      <c r="BJ10" s="2"/>
      <c r="BK10" s="2"/>
      <c r="BL10" s="45" t="s">
        <v>21</v>
      </c>
      <c r="BM10" s="46"/>
      <c r="BN10" s="47" t="s">
        <v>22</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9" t="s">
        <v>23</v>
      </c>
      <c r="BM11" s="49"/>
      <c r="BN11" s="49"/>
      <c r="BO11" s="49"/>
      <c r="BP11" s="49"/>
      <c r="BQ11" s="49"/>
      <c r="BR11" s="49"/>
      <c r="BS11" s="49"/>
      <c r="BT11" s="49"/>
      <c r="BU11" s="49"/>
      <c r="BV11" s="49"/>
      <c r="BW11" s="49"/>
      <c r="BX11" s="49"/>
      <c r="BY11" s="49"/>
      <c r="BZ11" s="4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9"/>
      <c r="BM12" s="49"/>
      <c r="BN12" s="49"/>
      <c r="BO12" s="49"/>
      <c r="BP12" s="49"/>
      <c r="BQ12" s="49"/>
      <c r="BR12" s="49"/>
      <c r="BS12" s="49"/>
      <c r="BT12" s="49"/>
      <c r="BU12" s="49"/>
      <c r="BV12" s="49"/>
      <c r="BW12" s="49"/>
      <c r="BX12" s="49"/>
      <c r="BY12" s="49"/>
      <c r="BZ12" s="4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0"/>
      <c r="BM13" s="50"/>
      <c r="BN13" s="50"/>
      <c r="BO13" s="50"/>
      <c r="BP13" s="50"/>
      <c r="BQ13" s="50"/>
      <c r="BR13" s="50"/>
      <c r="BS13" s="50"/>
      <c r="BT13" s="50"/>
      <c r="BU13" s="50"/>
      <c r="BV13" s="50"/>
      <c r="BW13" s="50"/>
      <c r="BX13" s="50"/>
      <c r="BY13" s="50"/>
      <c r="BZ13" s="50"/>
    </row>
    <row r="14" spans="1:78" ht="13.5" customHeight="1" x14ac:dyDescent="0.15">
      <c r="A14" s="2"/>
      <c r="B14" s="51" t="s">
        <v>24</v>
      </c>
      <c r="C14" s="52"/>
      <c r="D14" s="52"/>
      <c r="E14" s="52"/>
      <c r="F14" s="52"/>
      <c r="G14" s="52"/>
      <c r="H14" s="52"/>
      <c r="I14" s="52"/>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3"/>
      <c r="BK14" s="2"/>
      <c r="BL14" s="35" t="s">
        <v>25</v>
      </c>
      <c r="BM14" s="36"/>
      <c r="BN14" s="36"/>
      <c r="BO14" s="36"/>
      <c r="BP14" s="36"/>
      <c r="BQ14" s="36"/>
      <c r="BR14" s="36"/>
      <c r="BS14" s="36"/>
      <c r="BT14" s="36"/>
      <c r="BU14" s="36"/>
      <c r="BV14" s="36"/>
      <c r="BW14" s="36"/>
      <c r="BX14" s="36"/>
      <c r="BY14" s="36"/>
      <c r="BZ14" s="37"/>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8"/>
      <c r="BM15" s="39"/>
      <c r="BN15" s="39"/>
      <c r="BO15" s="39"/>
      <c r="BP15" s="39"/>
      <c r="BQ15" s="39"/>
      <c r="BR15" s="39"/>
      <c r="BS15" s="39"/>
      <c r="BT15" s="39"/>
      <c r="BU15" s="39"/>
      <c r="BV15" s="39"/>
      <c r="BW15" s="39"/>
      <c r="BX15" s="39"/>
      <c r="BY15" s="39"/>
      <c r="BZ15" s="4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5" t="s">
        <v>26</v>
      </c>
      <c r="BM45" s="36"/>
      <c r="BN45" s="36"/>
      <c r="BO45" s="36"/>
      <c r="BP45" s="36"/>
      <c r="BQ45" s="36"/>
      <c r="BR45" s="36"/>
      <c r="BS45" s="36"/>
      <c r="BT45" s="36"/>
      <c r="BU45" s="36"/>
      <c r="BV45" s="36"/>
      <c r="BW45" s="36"/>
      <c r="BX45" s="36"/>
      <c r="BY45" s="36"/>
      <c r="BZ45" s="3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8"/>
      <c r="BM46" s="39"/>
      <c r="BN46" s="39"/>
      <c r="BO46" s="39"/>
      <c r="BP46" s="39"/>
      <c r="BQ46" s="39"/>
      <c r="BR46" s="39"/>
      <c r="BS46" s="39"/>
      <c r="BT46" s="39"/>
      <c r="BU46" s="39"/>
      <c r="BV46" s="39"/>
      <c r="BW46" s="39"/>
      <c r="BX46" s="39"/>
      <c r="BY46" s="39"/>
      <c r="BZ46" s="4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29"/>
      <c r="BM60" s="30"/>
      <c r="BN60" s="30"/>
      <c r="BO60" s="30"/>
      <c r="BP60" s="30"/>
      <c r="BQ60" s="30"/>
      <c r="BR60" s="30"/>
      <c r="BS60" s="30"/>
      <c r="BT60" s="30"/>
      <c r="BU60" s="30"/>
      <c r="BV60" s="30"/>
      <c r="BW60" s="30"/>
      <c r="BX60" s="30"/>
      <c r="BY60" s="30"/>
      <c r="BZ60" s="31"/>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5" t="s">
        <v>28</v>
      </c>
      <c r="BM64" s="36"/>
      <c r="BN64" s="36"/>
      <c r="BO64" s="36"/>
      <c r="BP64" s="36"/>
      <c r="BQ64" s="36"/>
      <c r="BR64" s="36"/>
      <c r="BS64" s="36"/>
      <c r="BT64" s="36"/>
      <c r="BU64" s="36"/>
      <c r="BV64" s="36"/>
      <c r="BW64" s="36"/>
      <c r="BX64" s="36"/>
      <c r="BY64" s="36"/>
      <c r="BZ64" s="3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8"/>
      <c r="BM65" s="39"/>
      <c r="BN65" s="39"/>
      <c r="BO65" s="39"/>
      <c r="BP65" s="39"/>
      <c r="BQ65" s="39"/>
      <c r="BR65" s="39"/>
      <c r="BS65" s="39"/>
      <c r="BT65" s="39"/>
      <c r="BU65" s="39"/>
      <c r="BV65" s="39"/>
      <c r="BW65" s="39"/>
      <c r="BX65" s="39"/>
      <c r="BY65" s="39"/>
      <c r="BZ65" s="4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43</v>
      </c>
      <c r="O85" s="13" t="str">
        <f>データ!EN6</f>
        <v>【0.40】</v>
      </c>
    </row>
  </sheetData>
  <sheetProtection algorithmName="SHA-512" hashValue="xmuu8u2CDK09/Qy512i2vGk9AfMFFc0F9ZqUA/aUmP2HVTY121mNKk1kPQpfhG44wYAeCfSiKs24ZOe6ZtmJDw==" saltValue="zk+0rVp9iB7S7EusoQ8dF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1" t="s">
        <v>53</v>
      </c>
      <c r="I3" s="72"/>
      <c r="J3" s="72"/>
      <c r="K3" s="72"/>
      <c r="L3" s="72"/>
      <c r="M3" s="72"/>
      <c r="N3" s="72"/>
      <c r="O3" s="72"/>
      <c r="P3" s="72"/>
      <c r="Q3" s="72"/>
      <c r="R3" s="72"/>
      <c r="S3" s="72"/>
      <c r="T3" s="72"/>
      <c r="U3" s="72"/>
      <c r="V3" s="72"/>
      <c r="W3" s="73"/>
      <c r="X3" s="77" t="s">
        <v>54</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55</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56</v>
      </c>
      <c r="B4" s="17"/>
      <c r="C4" s="17"/>
      <c r="D4" s="17"/>
      <c r="E4" s="17"/>
      <c r="F4" s="17"/>
      <c r="G4" s="17"/>
      <c r="H4" s="74"/>
      <c r="I4" s="75"/>
      <c r="J4" s="75"/>
      <c r="K4" s="75"/>
      <c r="L4" s="75"/>
      <c r="M4" s="75"/>
      <c r="N4" s="75"/>
      <c r="O4" s="75"/>
      <c r="P4" s="75"/>
      <c r="Q4" s="75"/>
      <c r="R4" s="75"/>
      <c r="S4" s="75"/>
      <c r="T4" s="75"/>
      <c r="U4" s="75"/>
      <c r="V4" s="75"/>
      <c r="W4" s="76"/>
      <c r="X4" s="70" t="s">
        <v>57</v>
      </c>
      <c r="Y4" s="70"/>
      <c r="Z4" s="70"/>
      <c r="AA4" s="70"/>
      <c r="AB4" s="70"/>
      <c r="AC4" s="70"/>
      <c r="AD4" s="70"/>
      <c r="AE4" s="70"/>
      <c r="AF4" s="70"/>
      <c r="AG4" s="70"/>
      <c r="AH4" s="70"/>
      <c r="AI4" s="70" t="s">
        <v>58</v>
      </c>
      <c r="AJ4" s="70"/>
      <c r="AK4" s="70"/>
      <c r="AL4" s="70"/>
      <c r="AM4" s="70"/>
      <c r="AN4" s="70"/>
      <c r="AO4" s="70"/>
      <c r="AP4" s="70"/>
      <c r="AQ4" s="70"/>
      <c r="AR4" s="70"/>
      <c r="AS4" s="70"/>
      <c r="AT4" s="70" t="s">
        <v>59</v>
      </c>
      <c r="AU4" s="70"/>
      <c r="AV4" s="70"/>
      <c r="AW4" s="70"/>
      <c r="AX4" s="70"/>
      <c r="AY4" s="70"/>
      <c r="AZ4" s="70"/>
      <c r="BA4" s="70"/>
      <c r="BB4" s="70"/>
      <c r="BC4" s="70"/>
      <c r="BD4" s="70"/>
      <c r="BE4" s="70" t="s">
        <v>60</v>
      </c>
      <c r="BF4" s="70"/>
      <c r="BG4" s="70"/>
      <c r="BH4" s="70"/>
      <c r="BI4" s="70"/>
      <c r="BJ4" s="70"/>
      <c r="BK4" s="70"/>
      <c r="BL4" s="70"/>
      <c r="BM4" s="70"/>
      <c r="BN4" s="70"/>
      <c r="BO4" s="70"/>
      <c r="BP4" s="70" t="s">
        <v>61</v>
      </c>
      <c r="BQ4" s="70"/>
      <c r="BR4" s="70"/>
      <c r="BS4" s="70"/>
      <c r="BT4" s="70"/>
      <c r="BU4" s="70"/>
      <c r="BV4" s="70"/>
      <c r="BW4" s="70"/>
      <c r="BX4" s="70"/>
      <c r="BY4" s="70"/>
      <c r="BZ4" s="70"/>
      <c r="CA4" s="70" t="s">
        <v>62</v>
      </c>
      <c r="CB4" s="70"/>
      <c r="CC4" s="70"/>
      <c r="CD4" s="70"/>
      <c r="CE4" s="70"/>
      <c r="CF4" s="70"/>
      <c r="CG4" s="70"/>
      <c r="CH4" s="70"/>
      <c r="CI4" s="70"/>
      <c r="CJ4" s="70"/>
      <c r="CK4" s="70"/>
      <c r="CL4" s="70" t="s">
        <v>63</v>
      </c>
      <c r="CM4" s="70"/>
      <c r="CN4" s="70"/>
      <c r="CO4" s="70"/>
      <c r="CP4" s="70"/>
      <c r="CQ4" s="70"/>
      <c r="CR4" s="70"/>
      <c r="CS4" s="70"/>
      <c r="CT4" s="70"/>
      <c r="CU4" s="70"/>
      <c r="CV4" s="70"/>
      <c r="CW4" s="70" t="s">
        <v>64</v>
      </c>
      <c r="CX4" s="70"/>
      <c r="CY4" s="70"/>
      <c r="CZ4" s="70"/>
      <c r="DA4" s="70"/>
      <c r="DB4" s="70"/>
      <c r="DC4" s="70"/>
      <c r="DD4" s="70"/>
      <c r="DE4" s="70"/>
      <c r="DF4" s="70"/>
      <c r="DG4" s="70"/>
      <c r="DH4" s="70" t="s">
        <v>65</v>
      </c>
      <c r="DI4" s="70"/>
      <c r="DJ4" s="70"/>
      <c r="DK4" s="70"/>
      <c r="DL4" s="70"/>
      <c r="DM4" s="70"/>
      <c r="DN4" s="70"/>
      <c r="DO4" s="70"/>
      <c r="DP4" s="70"/>
      <c r="DQ4" s="70"/>
      <c r="DR4" s="70"/>
      <c r="DS4" s="70" t="s">
        <v>66</v>
      </c>
      <c r="DT4" s="70"/>
      <c r="DU4" s="70"/>
      <c r="DV4" s="70"/>
      <c r="DW4" s="70"/>
      <c r="DX4" s="70"/>
      <c r="DY4" s="70"/>
      <c r="DZ4" s="70"/>
      <c r="EA4" s="70"/>
      <c r="EB4" s="70"/>
      <c r="EC4" s="70"/>
      <c r="ED4" s="70" t="s">
        <v>67</v>
      </c>
      <c r="EE4" s="70"/>
      <c r="EF4" s="70"/>
      <c r="EG4" s="70"/>
      <c r="EH4" s="70"/>
      <c r="EI4" s="70"/>
      <c r="EJ4" s="70"/>
      <c r="EK4" s="70"/>
      <c r="EL4" s="70"/>
      <c r="EM4" s="70"/>
      <c r="EN4" s="70"/>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2023</v>
      </c>
      <c r="C6" s="20">
        <f t="shared" ref="C6:W6" si="3">C7</f>
        <v>473022</v>
      </c>
      <c r="D6" s="20">
        <f t="shared" si="3"/>
        <v>47</v>
      </c>
      <c r="E6" s="20">
        <f t="shared" si="3"/>
        <v>1</v>
      </c>
      <c r="F6" s="20">
        <f t="shared" si="3"/>
        <v>0</v>
      </c>
      <c r="G6" s="20">
        <f t="shared" si="3"/>
        <v>0</v>
      </c>
      <c r="H6" s="20" t="str">
        <f t="shared" si="3"/>
        <v>沖縄県　大宜味村</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100</v>
      </c>
      <c r="Q6" s="21">
        <f t="shared" si="3"/>
        <v>2527</v>
      </c>
      <c r="R6" s="21">
        <f t="shared" si="3"/>
        <v>2987</v>
      </c>
      <c r="S6" s="21">
        <f t="shared" si="3"/>
        <v>63.63</v>
      </c>
      <c r="T6" s="21">
        <f t="shared" si="3"/>
        <v>46.94</v>
      </c>
      <c r="U6" s="21">
        <f t="shared" si="3"/>
        <v>2983</v>
      </c>
      <c r="V6" s="21">
        <f t="shared" si="3"/>
        <v>13.94</v>
      </c>
      <c r="W6" s="21">
        <f t="shared" si="3"/>
        <v>213.99</v>
      </c>
      <c r="X6" s="22">
        <f>IF(X7="",NA(),X7)</f>
        <v>55.6</v>
      </c>
      <c r="Y6" s="22">
        <f t="shared" ref="Y6:AG6" si="4">IF(Y7="",NA(),Y7)</f>
        <v>74.569999999999993</v>
      </c>
      <c r="Z6" s="22">
        <f t="shared" si="4"/>
        <v>63.47</v>
      </c>
      <c r="AA6" s="22">
        <f t="shared" si="4"/>
        <v>70.55</v>
      </c>
      <c r="AB6" s="22">
        <f t="shared" si="4"/>
        <v>86.23</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508.18</v>
      </c>
      <c r="BF6" s="22">
        <f t="shared" ref="BF6:BN6" si="7">IF(BF7="",NA(),BF7)</f>
        <v>505.16</v>
      </c>
      <c r="BG6" s="22">
        <f t="shared" si="7"/>
        <v>458.51</v>
      </c>
      <c r="BH6" s="22">
        <f t="shared" si="7"/>
        <v>427.82</v>
      </c>
      <c r="BI6" s="22">
        <f t="shared" si="7"/>
        <v>431.78</v>
      </c>
      <c r="BJ6" s="22">
        <f t="shared" si="7"/>
        <v>1018.52</v>
      </c>
      <c r="BK6" s="22">
        <f t="shared" si="7"/>
        <v>949.61</v>
      </c>
      <c r="BL6" s="22">
        <f t="shared" si="7"/>
        <v>918.84</v>
      </c>
      <c r="BM6" s="22">
        <f t="shared" si="7"/>
        <v>955.49</v>
      </c>
      <c r="BN6" s="22">
        <f t="shared" si="7"/>
        <v>1017.9</v>
      </c>
      <c r="BO6" s="21" t="str">
        <f>IF(BO7="","",IF(BO7="-","【-】","【"&amp;SUBSTITUTE(TEXT(BO7,"#,##0.00"),"-","△")&amp;"】"))</f>
        <v>【1,045.20】</v>
      </c>
      <c r="BP6" s="22">
        <f>IF(BP7="",NA(),BP7)</f>
        <v>55.54</v>
      </c>
      <c r="BQ6" s="22">
        <f t="shared" ref="BQ6:BY6" si="8">IF(BQ7="",NA(),BQ7)</f>
        <v>68.55</v>
      </c>
      <c r="BR6" s="22">
        <f t="shared" si="8"/>
        <v>61.61</v>
      </c>
      <c r="BS6" s="22">
        <f t="shared" si="8"/>
        <v>61.55</v>
      </c>
      <c r="BT6" s="22">
        <f t="shared" si="8"/>
        <v>68.67</v>
      </c>
      <c r="BU6" s="22">
        <f t="shared" si="8"/>
        <v>58.79</v>
      </c>
      <c r="BV6" s="22">
        <f t="shared" si="8"/>
        <v>58.41</v>
      </c>
      <c r="BW6" s="22">
        <f t="shared" si="8"/>
        <v>58.27</v>
      </c>
      <c r="BX6" s="22">
        <f t="shared" si="8"/>
        <v>55.15</v>
      </c>
      <c r="BY6" s="22">
        <f t="shared" si="8"/>
        <v>53.95</v>
      </c>
      <c r="BZ6" s="21" t="str">
        <f>IF(BZ7="","",IF(BZ7="-","【-】","【"&amp;SUBSTITUTE(TEXT(BZ7,"#,##0.00"),"-","△")&amp;"】"))</f>
        <v>【49.51】</v>
      </c>
      <c r="CA6" s="22">
        <f>IF(CA7="",NA(),CA7)</f>
        <v>339.03</v>
      </c>
      <c r="CB6" s="22">
        <f t="shared" ref="CB6:CJ6" si="9">IF(CB7="",NA(),CB7)</f>
        <v>273.06</v>
      </c>
      <c r="CC6" s="22">
        <f t="shared" si="9"/>
        <v>308.76</v>
      </c>
      <c r="CD6" s="22">
        <f t="shared" si="9"/>
        <v>312.27</v>
      </c>
      <c r="CE6" s="22">
        <f t="shared" si="9"/>
        <v>256.26</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69.39</v>
      </c>
      <c r="CM6" s="22">
        <f t="shared" ref="CM6:CU6" si="10">IF(CM7="",NA(),CM7)</f>
        <v>70.87</v>
      </c>
      <c r="CN6" s="22">
        <f t="shared" si="10"/>
        <v>65.28</v>
      </c>
      <c r="CO6" s="22">
        <f t="shared" si="10"/>
        <v>60.71</v>
      </c>
      <c r="CP6" s="22">
        <f t="shared" si="10"/>
        <v>65.239999999999995</v>
      </c>
      <c r="CQ6" s="22">
        <f t="shared" si="10"/>
        <v>56.04</v>
      </c>
      <c r="CR6" s="22">
        <f t="shared" si="10"/>
        <v>58.52</v>
      </c>
      <c r="CS6" s="22">
        <f t="shared" si="10"/>
        <v>58.88</v>
      </c>
      <c r="CT6" s="22">
        <f t="shared" si="10"/>
        <v>58.16</v>
      </c>
      <c r="CU6" s="22">
        <f t="shared" si="10"/>
        <v>55.9</v>
      </c>
      <c r="CV6" s="21" t="str">
        <f>IF(CV7="","",IF(CV7="-","【-】","【"&amp;SUBSTITUTE(TEXT(CV7,"#,##0.00"),"-","△")&amp;"】"))</f>
        <v>【55.00】</v>
      </c>
      <c r="CW6" s="22">
        <f>IF(CW7="",NA(),CW7)</f>
        <v>76.44</v>
      </c>
      <c r="CX6" s="22">
        <f t="shared" ref="CX6:DF6" si="11">IF(CX7="",NA(),CX7)</f>
        <v>76.510000000000005</v>
      </c>
      <c r="CY6" s="22">
        <f t="shared" si="11"/>
        <v>81.59</v>
      </c>
      <c r="CZ6" s="22">
        <f t="shared" si="11"/>
        <v>88.32</v>
      </c>
      <c r="DA6" s="22">
        <f t="shared" si="11"/>
        <v>82.08</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0.94</v>
      </c>
      <c r="EE6" s="22">
        <f t="shared" ref="EE6:EM6" si="14">IF(EE7="",NA(),EE7)</f>
        <v>0.45</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473022</v>
      </c>
      <c r="D7" s="24">
        <v>47</v>
      </c>
      <c r="E7" s="24">
        <v>1</v>
      </c>
      <c r="F7" s="24">
        <v>0</v>
      </c>
      <c r="G7" s="24">
        <v>0</v>
      </c>
      <c r="H7" s="24" t="s">
        <v>97</v>
      </c>
      <c r="I7" s="24" t="s">
        <v>98</v>
      </c>
      <c r="J7" s="24" t="s">
        <v>99</v>
      </c>
      <c r="K7" s="24" t="s">
        <v>100</v>
      </c>
      <c r="L7" s="24" t="s">
        <v>101</v>
      </c>
      <c r="M7" s="24" t="s">
        <v>102</v>
      </c>
      <c r="N7" s="25" t="s">
        <v>103</v>
      </c>
      <c r="O7" s="25" t="s">
        <v>104</v>
      </c>
      <c r="P7" s="25">
        <v>100</v>
      </c>
      <c r="Q7" s="25">
        <v>2527</v>
      </c>
      <c r="R7" s="25">
        <v>2987</v>
      </c>
      <c r="S7" s="25">
        <v>63.63</v>
      </c>
      <c r="T7" s="25">
        <v>46.94</v>
      </c>
      <c r="U7" s="25">
        <v>2983</v>
      </c>
      <c r="V7" s="25">
        <v>13.94</v>
      </c>
      <c r="W7" s="25">
        <v>213.99</v>
      </c>
      <c r="X7" s="25">
        <v>55.6</v>
      </c>
      <c r="Y7" s="25">
        <v>74.569999999999993</v>
      </c>
      <c r="Z7" s="25">
        <v>63.47</v>
      </c>
      <c r="AA7" s="25">
        <v>70.55</v>
      </c>
      <c r="AB7" s="25">
        <v>86.23</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508.18</v>
      </c>
      <c r="BF7" s="25">
        <v>505.16</v>
      </c>
      <c r="BG7" s="25">
        <v>458.51</v>
      </c>
      <c r="BH7" s="25">
        <v>427.82</v>
      </c>
      <c r="BI7" s="25">
        <v>431.78</v>
      </c>
      <c r="BJ7" s="25">
        <v>1018.52</v>
      </c>
      <c r="BK7" s="25">
        <v>949.61</v>
      </c>
      <c r="BL7" s="25">
        <v>918.84</v>
      </c>
      <c r="BM7" s="25">
        <v>955.49</v>
      </c>
      <c r="BN7" s="25">
        <v>1017.9</v>
      </c>
      <c r="BO7" s="25">
        <v>1045.2</v>
      </c>
      <c r="BP7" s="25">
        <v>55.54</v>
      </c>
      <c r="BQ7" s="25">
        <v>68.55</v>
      </c>
      <c r="BR7" s="25">
        <v>61.61</v>
      </c>
      <c r="BS7" s="25">
        <v>61.55</v>
      </c>
      <c r="BT7" s="25">
        <v>68.67</v>
      </c>
      <c r="BU7" s="25">
        <v>58.79</v>
      </c>
      <c r="BV7" s="25">
        <v>58.41</v>
      </c>
      <c r="BW7" s="25">
        <v>58.27</v>
      </c>
      <c r="BX7" s="25">
        <v>55.15</v>
      </c>
      <c r="BY7" s="25">
        <v>53.95</v>
      </c>
      <c r="BZ7" s="25">
        <v>49.51</v>
      </c>
      <c r="CA7" s="25">
        <v>339.03</v>
      </c>
      <c r="CB7" s="25">
        <v>273.06</v>
      </c>
      <c r="CC7" s="25">
        <v>308.76</v>
      </c>
      <c r="CD7" s="25">
        <v>312.27</v>
      </c>
      <c r="CE7" s="25">
        <v>256.26</v>
      </c>
      <c r="CF7" s="25">
        <v>298.25</v>
      </c>
      <c r="CG7" s="25">
        <v>303.27999999999997</v>
      </c>
      <c r="CH7" s="25">
        <v>303.81</v>
      </c>
      <c r="CI7" s="25">
        <v>310.26</v>
      </c>
      <c r="CJ7" s="25">
        <v>318.99</v>
      </c>
      <c r="CK7" s="25">
        <v>317.14</v>
      </c>
      <c r="CL7" s="25">
        <v>69.39</v>
      </c>
      <c r="CM7" s="25">
        <v>70.87</v>
      </c>
      <c r="CN7" s="25">
        <v>65.28</v>
      </c>
      <c r="CO7" s="25">
        <v>60.71</v>
      </c>
      <c r="CP7" s="25">
        <v>65.239999999999995</v>
      </c>
      <c r="CQ7" s="25">
        <v>56.04</v>
      </c>
      <c r="CR7" s="25">
        <v>58.52</v>
      </c>
      <c r="CS7" s="25">
        <v>58.88</v>
      </c>
      <c r="CT7" s="25">
        <v>58.16</v>
      </c>
      <c r="CU7" s="25">
        <v>55.9</v>
      </c>
      <c r="CV7" s="25">
        <v>55</v>
      </c>
      <c r="CW7" s="25">
        <v>76.44</v>
      </c>
      <c r="CX7" s="25">
        <v>76.510000000000005</v>
      </c>
      <c r="CY7" s="25">
        <v>81.59</v>
      </c>
      <c r="CZ7" s="25">
        <v>88.32</v>
      </c>
      <c r="DA7" s="25">
        <v>82.08</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0.94</v>
      </c>
      <c r="EE7" s="25">
        <v>0.45</v>
      </c>
      <c r="EF7" s="25">
        <v>0</v>
      </c>
      <c r="EG7" s="25">
        <v>0</v>
      </c>
      <c r="EH7" s="25">
        <v>0</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110</v>
      </c>
    </row>
    <row r="12" spans="1:144" x14ac:dyDescent="0.15">
      <c r="B12">
        <v>1</v>
      </c>
      <c r="C12">
        <v>1</v>
      </c>
      <c r="D12">
        <v>1</v>
      </c>
      <c r="E12">
        <v>1</v>
      </c>
      <c r="F12">
        <v>1</v>
      </c>
      <c r="G12" t="s">
        <v>111</v>
      </c>
    </row>
    <row r="13" spans="1:144" x14ac:dyDescent="0.15">
      <c r="B13" t="s">
        <v>112</v>
      </c>
      <c r="C13" t="s">
        <v>112</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2025-01-29T01:24:59Z</cp:lastPrinted>
  <dcterms:created xsi:type="dcterms:W3CDTF">2025-01-24T06:41:28Z</dcterms:created>
  <dcterms:modified xsi:type="dcterms:W3CDTF">2025-01-29T02:32:08Z</dcterms:modified>
  <cp:category/>
</cp:coreProperties>
</file>