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AF88" i="11" l="1"/>
  <c r="AU88" i="11" l="1"/>
  <c r="AP88" i="11" l="1"/>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U36" i="9"/>
  <c r="C36" i="9"/>
  <c r="CO35" i="9"/>
  <c r="AM35" i="9"/>
  <c r="C35" i="9"/>
  <c r="CO34" i="9"/>
  <c r="BW34" i="9"/>
  <c r="BW35" i="9" s="1"/>
  <c r="BW36" i="9" s="1"/>
  <c r="BW37" i="9" s="1"/>
  <c r="BW38" i="9" s="1"/>
  <c r="BW39" i="9" s="1"/>
  <c r="BW40" i="9" s="1"/>
  <c r="BW41" i="9" s="1"/>
  <c r="U34" i="9"/>
  <c r="U35" i="9" s="1"/>
  <c r="C34" i="9"/>
  <c r="BE34" i="9" l="1"/>
  <c r="BE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<sst xmlns="http://schemas.openxmlformats.org/spreadsheetml/2006/main" count="1044" uniqueCount="564">
  <si>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</si>
  <si>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</si>
  <si>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</si>
  <si>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</si>
  <si>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</si>
  <si>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</si>
  <si>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</si>
  <si>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</si>
  <si>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</si>
  <si>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</si>
  <si>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</si>
  <si>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</si>
  <si>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</si>
  <si>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</si>
  <si>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</si>
  <si>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</si>
  <si>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</si>
  <si>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</si>
  <si>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</si>
  <si>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</si>
  <si>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</si>
  <si>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</si>
  <si>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</si>
  <si>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</si>
  <si>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</si>
  <si>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</si>
  <si>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</si>
  <si>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</si>
  <si>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</si>
  <si>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</si>
  <si>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</si>
  <si>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</si>
  <si>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</si>
  <si>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</si>
  <si>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</si>
  <si>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</si>
  <si>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</si>
  <si>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</si>
  <si>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</si>
  <si>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</si>
  <si>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</si>
  <si>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</si>
  <si>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</si>
  <si>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</si>
  <si>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</si>
  <si>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</si>
  <si>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</si>
  <si>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</si>
  <si>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</si>
  <si>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</si>
  <si>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</si>
  <si>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</si>
  <si>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</si>
  <si>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</si>
  <si>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</si>
  <si>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</si>
  <si>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</si>
  <si>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</si>
  <si>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</si>
  <si>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</si>
  <si>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</si>
  <si>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</si>
  <si>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</si>
  <si>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</si>
  <si>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</si>
  <si>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</si>
  <si>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</si>
  <si>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</si>
  <si>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</si>
  <si>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</si>
  <si>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</si>
  <si>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</si>
  <si>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</si>
  <si>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</si>
  <si>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</si>
  <si>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</si>
  <si>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</si>
  <si>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</si>
  <si>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</si>
  <si>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</si>
  <si>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</si>
  <si>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大宜味村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</si>
  <si>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</si>
  <si>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</si>
  <si>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</si>
  <si>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</si>
  <si>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</si>
  <si>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</si>
  <si>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</si>
  <si>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</si>
  <si>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</si>
  <si>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</si>
  <si>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</si>
  <si>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</si>
  <si>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</si>
  <si>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</si>
  <si>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</si>
  <si>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</si>
  <si>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</si>
  <si>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</si>
  <si>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</si>
  <si>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</si>
  <si>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</si>
  <si>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</si>
  <si>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</si>
  <si>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</si>
  <si>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</si>
  <si>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</si>
  <si>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</si>
  <si>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</si>
  <si>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</si>
  <si>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</si>
  <si>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</si>
  <si>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</si>
  <si>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</si>
  <si>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</si>
  <si>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</si>
  <si>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</si>
  <si>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</si>
  <si>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</si>
  <si>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</si>
  <si>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</si>
  <si>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</si>
  <si>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</si>
  <si>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</si>
  <si>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</si>
  <si>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</si>
  <si>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</si>
  <si>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</si>
  <si>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</si>
  <si>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</si>
  <si>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</si>
  <si>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</si>
  <si>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</si>
  <si>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</si>
  <si>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</si>
  <si>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</si>
  <si>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</si>
  <si>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</si>
  <si>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</si>
  <si>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</si>
  <si>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</si>
  <si>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</si>
  <si>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</si>
  <si>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</si>
  <si>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</si>
  <si>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</si>
  <si>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</si>
  <si>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</si>
  <si>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</si>
  <si>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</si>
  <si>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</si>
  <si>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</si>
  <si>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</si>
  <si>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</si>
  <si>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</si>
  <si>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</si>
  <si>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</si>
  <si>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</si>
  <si>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</si>
  <si>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</si>
  <si>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</si>
  <si>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</si>
  <si>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</si>
  <si>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</si>
  <si>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</si>
  <si>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</si>
  <si>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</si>
  <si>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</si>
  <si>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</si>
  <si>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</si>
  <si>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</si>
  <si>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</si>
  <si>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</si>
  <si>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</si>
  <si>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</si>
  <si>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</si>
  <si>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</si>
  <si>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</si>
  <si>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</si>
  <si>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</si>
  <si>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</si>
  <si>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</si>
  <si>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</si>
  <si>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</si>
  <si>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</si>
  <si>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</si>
  <si>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</si>
  <si>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</si>
  <si>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</si>
  <si>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</si>
  <si>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</si>
  <si>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</si>
  <si>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沖縄県大宜味村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</si>
  <si>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</si>
  <si>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</si>
  <si>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</si>
  <si>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</si>
  <si>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</si>
  <si>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</si>
  <si>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</si>
  <si>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</si>
  <si>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</si>
  <si>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</si>
  <si>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</si>
  <si>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</si>
  <si>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</si>
  <si>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</si>
  <si>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</si>
  <si>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</si>
  <si>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</si>
  <si>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</si>
  <si>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</si>
  <si>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</si>
  <si>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</si>
  <si>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</si>
  <si>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</si>
  <si>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</si>
  <si>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</si>
  <si>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</si>
  <si>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</si>
  <si>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</si>
  <si>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</si>
  <si>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</si>
  <si>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</si>
  <si>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</si>
  <si>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</si>
  <si>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</si>
  <si>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</si>
  <si>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</si>
  <si>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</si>
  <si>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</si>
  <si>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</si>
  <si>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</si>
  <si>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</si>
  <si>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</si>
  <si>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</si>
  <si>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</si>
  <si>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</si>
  <si>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</si>
  <si>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</si>
  <si>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</si>
  <si>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</si>
  <si>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</si>
  <si>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</si>
  <si>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</si>
  <si>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</si>
  <si>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</si>
  <si>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</si>
  <si>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</si>
  <si>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</si>
  <si>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</si>
  <si>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</si>
  <si>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</si>
  <si>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</si>
  <si>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</si>
  <si>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</si>
  <si>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</si>
  <si>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</si>
  <si>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</si>
  <si>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</si>
  <si>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</si>
  <si>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</si>
  <si>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</si>
  <si>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</si>
  <si>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</si>
  <si>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</si>
  <si>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</si>
  <si>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</si>
  <si>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</si>
  <si>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</si>
  <si>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</si>
  <si>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</si>
  <si>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</si>
  <si>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</si>
  <si>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</si>
  <si>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</si>
  <si>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</si>
  <si>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</si>
  <si>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</si>
  <si>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</si>
  <si>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</si>
  <si>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</si>
  <si>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</si>
  <si>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</si>
  <si>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</si>
  <si>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</si>
  <si>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</si>
  <si>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</si>
  <si>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</si>
  <si>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</si>
  <si>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</si>
  <si>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</si>
  <si>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</si>
  <si>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</si>
  <si>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</si>
  <si>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</si>
  <si>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</si>
  <si>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</si>
  <si>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</si>
  <si>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</si>
  <si>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</si>
  <si>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</si>
  <si>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</si>
  <si>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</si>
  <si>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</si>
  <si>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</si>
  <si>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</si>
  <si>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</si>
  <si>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</si>
  <si>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</si>
  <si>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</si>
  <si>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</si>
  <si>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</si>
  <si>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</si>
  <si>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</si>
  <si>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</si>
  <si>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</si>
  <si>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</si>
  <si>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</si>
  <si>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</si>
  <si>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</si>
  <si>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</si>
  <si>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</si>
  <si>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</si>
  <si>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</si>
  <si>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</si>
  <si>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</si>
  <si>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</si>
  <si>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</si>
  <si>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</si>
  <si>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</si>
  <si>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</si>
  <si>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</si>
  <si>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</si>
  <si>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</si>
  <si>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</si>
  <si>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</si>
  <si>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</si>
  <si>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</si>
  <si>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</si>
  <si>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沖縄県大宜味村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</si>
  <si>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</si>
  <si>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</si>
  <si>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</si>
  <si>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</si>
  <si>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</si>
  <si>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</si>
  <si>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</si>
  <si>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</si>
  <si>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</si>
  <si>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</si>
  <si>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</si>
  <si>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</si>
  <si>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</si>
  <si>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</si>
  <si>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</si>
  <si>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</si>
  <si>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</si>
  <si>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</si>
  <si>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</si>
  <si>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</si>
  <si>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</si>
  <si>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</si>
  <si>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</si>
  <si>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</si>
  <si>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</si>
  <si>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</si>
  <si>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</si>
  <si>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</si>
  <si>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</si>
  <si>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</si>
  <si>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</si>
  <si>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</si>
  <si>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</si>
  <si>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</si>
  <si>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</si>
  <si>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</si>
  <si>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工業用水道事業会計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</si>
  <si>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</si>
  <si>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</si>
  <si>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</si>
  <si>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</si>
  <si>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</si>
  <si>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</si>
  <si>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</si>
  <si>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</si>
  <si>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</si>
  <si>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</si>
  <si>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</si>
  <si>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</si>
  <si>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</si>
  <si>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</si>
  <si>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</si>
  <si>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</si>
  <si>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</si>
  <si>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</si>
  <si>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</si>
  <si>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</si>
  <si>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</si>
  <si>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</si>
  <si>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</si>
  <si>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</si>
  <si>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</si>
  <si>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</si>
  <si>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</si>
  <si>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</si>
  <si>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</si>
  <si>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</si>
  <si>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</si>
  <si>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</si>
  <si>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</si>
  <si>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</si>
  <si>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</si>
  <si>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</si>
  <si>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</si>
  <si>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t>
    <phoneticPr fontId="5"/>
  </si>
  <si>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</si>
  <si>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</si>
  <si>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</si>
  <si>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</si>
  <si>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</si>
  <si>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</si>
  <si>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</si>
  <si>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</si>
  <si>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</si>
  <si>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</si>
  <si>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</si>
  <si>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</si>
  <si>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</si>
  <si>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</si>
  <si>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</si>
  <si>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</si>
  <si>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</si>
  <si>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</si>
  <si>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</si>
  <si>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</si>
  <si>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</si>
  <si>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</si>
  <si>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</si>
  <si>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</si>
  <si>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</si>
  <si>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</si>
  <si>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</si>
  <si>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</si>
  <si>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</si>
  <si>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工業用水道事業会計</t>
    <phoneticPr fontId="5"/>
  </si>
  <si>
    <t>将来負担比率（(Ｅ)－(Ｆ)）／（(Ｃ)－(Ｄ)）×１００</t>
    <rPh sb="0" eb="2">
      <t>ショウライ</t>
    </rPh>
    <rPh sb="2" eb="4">
      <t>フタン</t>
    </rPh>
    <rPh sb="4" eb="6">
      <t>ヒリツ</t>
    </rPh>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</si>
  <si>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</si>
  <si>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</si>
  <si>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</si>
  <si>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</si>
  <si>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</si>
  <si>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</si>
  <si>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</si>
  <si>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</si>
  <si>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</si>
  <si>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</si>
  <si>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</si>
  <si>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</si>
  <si>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</si>
  <si>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</si>
  <si>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</si>
  <si>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</si>
  <si>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</si>
  <si>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</si>
  <si>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</si>
  <si>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</si>
  <si>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</si>
  <si>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</si>
  <si>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</si>
  <si>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</si>
  <si>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</si>
  <si>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</si>
  <si>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</si>
  <si>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</si>
  <si>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</si>
  <si>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</si>
  <si>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</si>
  <si>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</si>
  <si>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</si>
  <si>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</si>
  <si>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</si>
  <si>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</si>
  <si>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</si>
  <si>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</si>
  <si>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</si>
  <si>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</si>
  <si>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</si>
  <si>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</si>
  <si>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</si>
  <si>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</si>
  <si>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</si>
  <si>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</si>
  <si>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</si>
  <si>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</si>
  <si>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</si>
  <si>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</si>
  <si>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</si>
  <si>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</si>
  <si>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</si>
  <si>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</si>
  <si>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</si>
  <si>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</si>
  <si>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</si>
  <si>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</si>
  <si>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</si>
  <si>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</si>
  <si>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</si>
  <si>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</si>
  <si>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</si>
  <si>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</si>
  <si>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</si>
  <si>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</si>
  <si>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</si>
  <si>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</si>
  <si>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</si>
  <si>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</si>
  <si>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</si>
  <si>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</si>
  <si>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</si>
  <si>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</si>
  <si>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</si>
  <si>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</si>
  <si>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</si>
  <si>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</si>
  <si>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</si>
  <si>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</si>
  <si>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</si>
  <si>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</si>
  <si>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</si>
  <si>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0.75</t>
  </si>
  <si>
    <t>▲ 14.79</t>
  </si>
  <si>
    <t>▲ 5.31</t>
  </si>
  <si>
    <t>一般会計</t>
  </si>
  <si>
    <t>国民健康保険特別会計</t>
  </si>
  <si>
    <t>工業用水道事業会計</t>
  </si>
  <si>
    <t>簡易水道事業特別会計</t>
  </si>
  <si>
    <t>公共下水道事業特別会計</t>
  </si>
  <si>
    <t>後期高齢者医療特別会計</t>
  </si>
  <si>
    <t>その他会計（赤字）</t>
  </si>
  <si>
    <t>その他会計（黒字）</t>
  </si>
  <si>
    <t>国頭地区行政事務組合</t>
    <rPh sb="0" eb="2">
      <t>クニガミ</t>
    </rPh>
    <rPh sb="2" eb="4">
      <t>チク</t>
    </rPh>
    <rPh sb="4" eb="6">
      <t>ギョウセイ</t>
    </rPh>
    <rPh sb="6" eb="8">
      <t>ジム</t>
    </rPh>
    <rPh sb="8" eb="10">
      <t>クミアイ</t>
    </rPh>
    <phoneticPr fontId="2"/>
  </si>
  <si>
    <t>沖縄県市町村総合事務組合</t>
    <rPh sb="0" eb="3">
      <t>オキナワケン</t>
    </rPh>
    <rPh sb="3" eb="6">
      <t>シチョウソン</t>
    </rPh>
    <rPh sb="6" eb="8">
      <t>ソウゴウ</t>
    </rPh>
    <rPh sb="8" eb="10">
      <t>ジム</t>
    </rPh>
    <rPh sb="10" eb="12">
      <t>クミアイ</t>
    </rPh>
    <phoneticPr fontId="2"/>
  </si>
  <si>
    <t>北部広域市町村圏事務組合</t>
    <rPh sb="0" eb="2">
      <t>ホクブ</t>
    </rPh>
    <rPh sb="2" eb="4">
      <t>コウイキ</t>
    </rPh>
    <rPh sb="4" eb="7">
      <t>シチョウソン</t>
    </rPh>
    <rPh sb="7" eb="8">
      <t>ケン</t>
    </rPh>
    <rPh sb="8" eb="10">
      <t>ジム</t>
    </rPh>
    <rPh sb="10" eb="12">
      <t>クミアイ</t>
    </rPh>
    <phoneticPr fontId="2"/>
  </si>
  <si>
    <t>沖縄県介護保険広域連合</t>
    <rPh sb="0" eb="3">
      <t>オキナワケン</t>
    </rPh>
    <rPh sb="3" eb="5">
      <t>カイゴ</t>
    </rPh>
    <rPh sb="5" eb="7">
      <t>ホケン</t>
    </rPh>
    <rPh sb="7" eb="9">
      <t>コウイキ</t>
    </rPh>
    <rPh sb="9" eb="11">
      <t>レンゴウ</t>
    </rPh>
    <phoneticPr fontId="2"/>
  </si>
  <si>
    <t>沖縄県後期高齢者医療広域連合</t>
    <rPh sb="0" eb="3">
      <t>オキナワケン</t>
    </rPh>
    <rPh sb="3" eb="5">
      <t>コウキ</t>
    </rPh>
    <rPh sb="5" eb="7">
      <t>コウレイ</t>
    </rPh>
    <rPh sb="7" eb="8">
      <t>モノ</t>
    </rPh>
    <rPh sb="8" eb="10">
      <t>イリョウ</t>
    </rPh>
    <rPh sb="10" eb="12">
      <t>コウイキ</t>
    </rPh>
    <rPh sb="12" eb="14">
      <t>レンゴウ</t>
    </rPh>
    <phoneticPr fontId="2"/>
  </si>
  <si>
    <t>沖縄県後期高齢者医療広域連合(事業勘定)</t>
    <rPh sb="0" eb="3">
      <t>オキナワケン</t>
    </rPh>
    <rPh sb="3" eb="5">
      <t>コウキ</t>
    </rPh>
    <rPh sb="5" eb="7">
      <t>コウレイ</t>
    </rPh>
    <rPh sb="7" eb="8">
      <t>モノ</t>
    </rPh>
    <rPh sb="8" eb="10">
      <t>イリョウ</t>
    </rPh>
    <rPh sb="10" eb="12">
      <t>コウイキ</t>
    </rPh>
    <rPh sb="12" eb="14">
      <t>レンゴウ</t>
    </rPh>
    <rPh sb="15" eb="17">
      <t>ジギョウ</t>
    </rPh>
    <rPh sb="17" eb="19">
      <t>カンジョウ</t>
    </rPh>
    <phoneticPr fontId="2"/>
  </si>
  <si>
    <t>沖縄県町村交通災害共済組合</t>
    <rPh sb="0" eb="3">
      <t>オキナワケン</t>
    </rPh>
    <rPh sb="3" eb="5">
      <t>チョウソン</t>
    </rPh>
    <rPh sb="5" eb="7">
      <t>コウツウ</t>
    </rPh>
    <rPh sb="7" eb="9">
      <t>サイガイ</t>
    </rPh>
    <rPh sb="9" eb="11">
      <t>キョウサイ</t>
    </rPh>
    <rPh sb="11" eb="13">
      <t>クミアイ</t>
    </rPh>
    <phoneticPr fontId="2"/>
  </si>
  <si>
    <t>沖縄県介護保険広域連合(特別会計)</t>
    <rPh sb="0" eb="3">
      <t>オキナワケン</t>
    </rPh>
    <rPh sb="3" eb="5">
      <t>カイゴ</t>
    </rPh>
    <rPh sb="5" eb="7">
      <t>ホケン</t>
    </rPh>
    <rPh sb="7" eb="9">
      <t>コウイキ</t>
    </rPh>
    <rPh sb="9" eb="11">
      <t>レンゴウ</t>
    </rPh>
    <rPh sb="12" eb="14">
      <t>トクベツ</t>
    </rPh>
    <rPh sb="14" eb="16">
      <t>カイケイ</t>
    </rPh>
    <phoneticPr fontId="2"/>
  </si>
  <si>
    <t>沖縄県市町村自治会館管理組合</t>
    <rPh sb="0" eb="3">
      <t>オキナワケン</t>
    </rPh>
    <rPh sb="3" eb="6">
      <t>シチョウソン</t>
    </rPh>
    <rPh sb="6" eb="8">
      <t>ジチ</t>
    </rPh>
    <rPh sb="8" eb="10">
      <t>カイカン</t>
    </rPh>
    <rPh sb="10" eb="12">
      <t>カンリ</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</si>
  <si>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</si>
  <si>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</si>
  <si>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</si>
  <si>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</si>
  <si>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</si>
  <si>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</si>
  <si>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</si>
  <si>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</si>
  <si>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</si>
  <si>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</si>
  <si>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</si>
  <si>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</si>
  <si>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財政調整基金や財産形成基金等、充当可能基金残高があるため、現状としては、将来負担比率としてはあがっていない。しかしながら、今後の本村の事業実施状況によっては、基金の取り崩しも考えられることから、計画的な事業の遂行、基金の積立も行いながら、適正な財政運営に努める。
実質公債比率については、過疎対策事業債など交付税措置のある地方債を優先的に活用してきている。今後、結の浜地区への関連事業等の実施に伴い、地方債の発行が増える見込みとなっていることから、これまで同様交付税措置のある有利な地方債を活用し、緊急性・住民ニーズを的確に把握した事業の選択を行いながら計画的な発行に努める。
</t>
    <rPh sb="132" eb="134">
      <t>ジッシツ</t>
    </rPh>
    <rPh sb="134" eb="136">
      <t>コウサイ</t>
    </rPh>
    <rPh sb="136" eb="138">
      <t>ヒリツ</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</si>
</sst>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58067</c:v>
                </c:pt>
                <c:pt idx="1">
                  <c:v>280599</c:v>
                </c:pt>
                <c:pt idx="2">
                  <c:v>474768</c:v>
                </c:pt>
                <c:pt idx="3">
                  <c:v>420825</c:v>
                </c:pt>
                <c:pt idx="4">
                  <c:v>706188</c:v>
                </c:pt>
              </c:numCache>
            </c:numRef>
          </c:val>
          <c:smooth val="0"/>
        </c:ser>
        <c:dLbls>
          <c:showLegendKey val="0"/>
          <c:showVal val="0"/>
          <c:showCatName val="0"/>
          <c:showSerName val="0"/>
          <c:showPercent val="0"/>
          <c:showBubbleSize val="0"/>
        </c:dLbls>
        <c:marker val="1"/>
        <c:smooth val="0"/>
        <c:axId val="193004288"/>
        <c:axId val="193006208"/>
      </c:lineChart>
      <c:catAx>
        <c:axId val="1930042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006208"/>
        <c:crosses val="autoZero"/>
        <c:auto val="1"/>
        <c:lblAlgn val="ctr"/>
        <c:lblOffset val="100"/>
        <c:tickLblSkip val="1"/>
        <c:tickMarkSkip val="1"/>
        <c:noMultiLvlLbl val="0"/>
      </c:catAx>
      <c:valAx>
        <c:axId val="193006208"/>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300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7.49</c:v>
                </c:pt>
                <c:pt idx="1">
                  <c:v>28.83</c:v>
                </c:pt>
                <c:pt idx="2">
                  <c:v>13.42</c:v>
                </c:pt>
                <c:pt idx="3">
                  <c:v>7.6</c:v>
                </c:pt>
                <c:pt idx="4">
                  <c:v>21.19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20.05</c:v>
                </c:pt>
                <c:pt idx="1">
                  <c:v>14.79</c:v>
                </c:pt>
                <c:pt idx="2">
                  <c:v>12.06</c:v>
                </c:pt>
                <c:pt idx="3">
                  <c:v>12.93</c:v>
                </c:pt>
                <c:pt idx="4">
                  <c:v>12.83</c:v>
                </c:pt>
              </c:numCache>
            </c:numRef>
          </c:val>
        </c:ser>
        <c:dLbls>
          <c:showLegendKey val="0"/>
          <c:showVal val="0"/>
          <c:showCatName val="0"/>
          <c:showSerName val="0"/>
          <c:showPercent val="0"/>
          <c:showBubbleSize val="0"/>
        </c:dLbls>
        <c:gapWidth val="250"/>
        <c:overlap val="100"/>
        <c:axId val="35576448"/>
        <c:axId val="3558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-0.75</c:v>
                </c:pt>
                <c:pt idx="1">
                  <c:v>16.12</c:v>
                </c:pt>
                <c:pt idx="2">
                  <c:v>-14.79</c:v>
                </c:pt>
                <c:pt idx="3">
                  <c:v>-5.31</c:v>
                </c:pt>
                <c:pt idx="4">
                  <c:v>14.13</c:v>
                </c:pt>
              </c:numCache>
            </c:numRef>
          </c:val>
          <c:smooth val="0"/>
        </c:ser>
        <c:dLbls>
          <c:showLegendKey val="0"/>
          <c:showVal val="0"/>
          <c:showCatName val="0"/>
          <c:showSerName val="0"/>
          <c:showPercent val="0"/>
          <c:showBubbleSize val="0"/>
        </c:dLbls>
        <c:marker val="1"/>
        <c:smooth val="0"/>
        <c:axId val="35576448"/>
        <c:axId val="35582720"/>
      </c:lineChart>
      <c:catAx>
        <c:axId val="3557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5582720"/>
        <c:crosses val="autoZero"/>
        <c:auto val="1"/>
        <c:lblAlgn val="ctr"/>
        <c:lblOffset val="100"/>
        <c:tickLblSkip val="1"/>
        <c:tickMarkSkip val="1"/>
        <c:noMultiLvlLbl val="0"/>
      </c:catAx>
      <c:valAx>
        <c:axId val="3558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57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c:v>
                </c:pt>
                <c:pt idx="4">
                  <c:v>#N/A</c:v>
                </c:pt>
                <c:pt idx="5">
                  <c:v>0.01</c:v>
                </c:pt>
                <c:pt idx="6">
                  <c:v>#N/A</c:v>
                </c:pt>
                <c:pt idx="7">
                  <c:v>0.02</c:v>
                </c:pt>
                <c:pt idx="8">
                  <c:v>#N/A</c:v>
                </c:pt>
                <c:pt idx="9">
                  <c:v>0.02</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0.09</c:v>
                </c:pt>
                <c:pt idx="4">
                  <c:v>#N/A</c:v>
                </c:pt>
                <c:pt idx="5">
                  <c:v>0.15</c:v>
                </c:pt>
                <c:pt idx="6">
                  <c:v>#N/A</c:v>
                </c:pt>
                <c:pt idx="7">
                  <c:v>7.0000000000000007E-2</c:v>
                </c:pt>
                <c:pt idx="8">
                  <c:v>#N/A</c:v>
                </c:pt>
                <c:pt idx="9">
                  <c:v>0.06</c:v>
                </c:pt>
              </c:numCache>
            </c:numRef>
          </c:val>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0.28000000000000003</c:v>
                </c:pt>
                <c:pt idx="2">
                  <c:v>#N/A</c:v>
                </c:pt>
                <c:pt idx="3">
                  <c:v>0.56000000000000005</c:v>
                </c:pt>
                <c:pt idx="4">
                  <c:v>#N/A</c:v>
                </c:pt>
                <c:pt idx="5">
                  <c:v>0.26</c:v>
                </c:pt>
                <c:pt idx="6">
                  <c:v>#N/A</c:v>
                </c:pt>
                <c:pt idx="7">
                  <c:v>0.31</c:v>
                </c:pt>
                <c:pt idx="8">
                  <c:v>#N/A</c:v>
                </c:pt>
                <c:pt idx="9">
                  <c:v>0.24</c:v>
                </c:pt>
              </c:numCache>
            </c:numRef>
          </c:val>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0</c:v>
                </c:pt>
                <c:pt idx="3">
                  <c:v>0</c:v>
                </c:pt>
                <c:pt idx="4">
                  <c:v>#N/A</c:v>
                </c:pt>
                <c:pt idx="5">
                  <c:v>0.11</c:v>
                </c:pt>
                <c:pt idx="6">
                  <c:v>#N/A</c:v>
                </c:pt>
                <c:pt idx="7">
                  <c:v>0.23</c:v>
                </c:pt>
                <c:pt idx="8">
                  <c:v>#N/A</c:v>
                </c:pt>
                <c:pt idx="9">
                  <c:v>0.28999999999999998</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3.13</c:v>
                </c:pt>
                <c:pt idx="2">
                  <c:v>#N/A</c:v>
                </c:pt>
                <c:pt idx="3">
                  <c:v>3.81</c:v>
                </c:pt>
                <c:pt idx="4">
                  <c:v>#N/A</c:v>
                </c:pt>
                <c:pt idx="5">
                  <c:v>4.8499999999999996</c:v>
                </c:pt>
                <c:pt idx="6">
                  <c:v>#N/A</c:v>
                </c:pt>
                <c:pt idx="7">
                  <c:v>4.2300000000000004</c:v>
                </c:pt>
                <c:pt idx="8">
                  <c:v>#N/A</c:v>
                </c:pt>
                <c:pt idx="9">
                  <c:v>1.64</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7.49</c:v>
                </c:pt>
                <c:pt idx="2">
                  <c:v>#N/A</c:v>
                </c:pt>
                <c:pt idx="3">
                  <c:v>28.82</c:v>
                </c:pt>
                <c:pt idx="4">
                  <c:v>#N/A</c:v>
                </c:pt>
                <c:pt idx="5">
                  <c:v>13.41</c:v>
                </c:pt>
                <c:pt idx="6">
                  <c:v>#N/A</c:v>
                </c:pt>
                <c:pt idx="7">
                  <c:v>7.6</c:v>
                </c:pt>
                <c:pt idx="8">
                  <c:v>#N/A</c:v>
                </c:pt>
                <c:pt idx="9">
                  <c:v>21.18</c:v>
                </c:pt>
              </c:numCache>
            </c:numRef>
          </c:val>
        </c:ser>
        <c:dLbls>
          <c:showLegendKey val="0"/>
          <c:showVal val="0"/>
          <c:showCatName val="0"/>
          <c:showSerName val="0"/>
          <c:showPercent val="0"/>
          <c:showBubbleSize val="0"/>
        </c:dLbls>
        <c:gapWidth val="150"/>
        <c:overlap val="100"/>
        <c:axId val="32665984"/>
        <c:axId val="32667520"/>
      </c:barChart>
      <c:catAx>
        <c:axId val="32665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667520"/>
        <c:crosses val="autoZero"/>
        <c:auto val="1"/>
        <c:lblAlgn val="ctr"/>
        <c:lblOffset val="100"/>
        <c:tickLblSkip val="1"/>
        <c:tickMarkSkip val="1"/>
        <c:noMultiLvlLbl val="0"/>
      </c:catAx>
      <c:valAx>
        <c:axId val="326675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6659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229</c:v>
                </c:pt>
                <c:pt idx="5">
                  <c:v>231</c:v>
                </c:pt>
                <c:pt idx="8">
                  <c:v>243</c:v>
                </c:pt>
                <c:pt idx="11">
                  <c:v>256</c:v>
                </c:pt>
                <c:pt idx="14">
                  <c:v>243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1</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29</c:v>
                </c:pt>
                <c:pt idx="3">
                  <c:v>30</c:v>
                </c:pt>
                <c:pt idx="6">
                  <c:v>20</c:v>
                </c:pt>
                <c:pt idx="9">
                  <c:v>20</c:v>
                </c:pt>
                <c:pt idx="12">
                  <c:v>35</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57</c:v>
                </c:pt>
                <c:pt idx="3">
                  <c:v>60</c:v>
                </c:pt>
                <c:pt idx="6">
                  <c:v>58</c:v>
                </c:pt>
                <c:pt idx="9">
                  <c:v>54</c:v>
                </c:pt>
                <c:pt idx="12">
                  <c:v>50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258</c:v>
                </c:pt>
                <c:pt idx="3">
                  <c:v>256</c:v>
                </c:pt>
                <c:pt idx="6">
                  <c:v>262</c:v>
                </c:pt>
                <c:pt idx="9">
                  <c:v>265</c:v>
                </c:pt>
                <c:pt idx="12">
                  <c:v>246</c:v>
                </c:pt>
              </c:numCache>
            </c:numRef>
          </c:val>
        </c:ser>
        <c:dLbls>
          <c:showLegendKey val="0"/>
          <c:showVal val="0"/>
          <c:showCatName val="0"/>
          <c:showSerName val="0"/>
          <c:showPercent val="0"/>
          <c:showBubbleSize val="0"/>
        </c:dLbls>
        <c:gapWidth val="100"/>
        <c:overlap val="100"/>
        <c:axId val="35990528"/>
        <c:axId val="3600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115</c:v>
                </c:pt>
                <c:pt idx="2">
                  <c:v>#N/A</c:v>
                </c:pt>
                <c:pt idx="3">
                  <c:v>#N/A</c:v>
                </c:pt>
                <c:pt idx="4">
                  <c:v>115</c:v>
                </c:pt>
                <c:pt idx="5">
                  <c:v>#N/A</c:v>
                </c:pt>
                <c:pt idx="6">
                  <c:v>#N/A</c:v>
                </c:pt>
                <c:pt idx="7">
                  <c:v>97</c:v>
                </c:pt>
                <c:pt idx="8">
                  <c:v>#N/A</c:v>
                </c:pt>
                <c:pt idx="9">
                  <c:v>#N/A</c:v>
                </c:pt>
                <c:pt idx="10">
                  <c:v>84</c:v>
                </c:pt>
                <c:pt idx="11">
                  <c:v>#N/A</c:v>
                </c:pt>
                <c:pt idx="12">
                  <c:v>#N/A</c:v>
                </c:pt>
                <c:pt idx="13">
                  <c:v>90</c:v>
                </c:pt>
                <c:pt idx="14">
                  <c:v>#N/A</c:v>
                </c:pt>
              </c:numCache>
            </c:numRef>
          </c:val>
          <c:smooth val="0"/>
        </c:ser>
        <c:dLbls>
          <c:showLegendKey val="0"/>
          <c:showVal val="0"/>
          <c:showCatName val="0"/>
          <c:showSerName val="0"/>
          <c:showPercent val="0"/>
          <c:showBubbleSize val="0"/>
        </c:dLbls>
        <c:marker val="1"/>
        <c:smooth val="0"/>
        <c:axId val="35990528"/>
        <c:axId val="36009088"/>
      </c:lineChart>
      <c:catAx>
        <c:axId val="359905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6009088"/>
        <c:crosses val="autoZero"/>
        <c:auto val="1"/>
        <c:lblAlgn val="ctr"/>
        <c:lblOffset val="100"/>
        <c:tickLblSkip val="1"/>
        <c:tickMarkSkip val="1"/>
        <c:noMultiLvlLbl val="0"/>
      </c:catAx>
      <c:valAx>
        <c:axId val="3600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9905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2150</c:v>
                </c:pt>
                <c:pt idx="5">
                  <c:v>2158</c:v>
                </c:pt>
                <c:pt idx="8">
                  <c:v>2328</c:v>
                </c:pt>
                <c:pt idx="11">
                  <c:v>2276</c:v>
                </c:pt>
                <c:pt idx="14">
                  <c:v>3120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272</c:v>
                </c:pt>
                <c:pt idx="5">
                  <c:v>283</c:v>
                </c:pt>
                <c:pt idx="8">
                  <c:v>325</c:v>
                </c:pt>
                <c:pt idx="11">
                  <c:v>362</c:v>
                </c:pt>
                <c:pt idx="14">
                  <c:v>470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2600</c:v>
                </c:pt>
                <c:pt idx="5">
                  <c:v>1996</c:v>
                </c:pt>
                <c:pt idx="8">
                  <c:v>2340</c:v>
                </c:pt>
                <c:pt idx="11">
                  <c:v>2323</c:v>
                </c:pt>
                <c:pt idx="14">
                  <c:v>2382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417</c:v>
                </c:pt>
                <c:pt idx="3">
                  <c:v>417</c:v>
                </c:pt>
                <c:pt idx="6">
                  <c:v>352</c:v>
                </c:pt>
                <c:pt idx="9">
                  <c:v>246</c:v>
                </c:pt>
                <c:pt idx="12">
                  <c:v>220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237</c:v>
                </c:pt>
                <c:pt idx="3">
                  <c:v>212</c:v>
                </c:pt>
                <c:pt idx="6">
                  <c:v>185</c:v>
                </c:pt>
                <c:pt idx="9">
                  <c:v>190</c:v>
                </c:pt>
                <c:pt idx="12">
                  <c:v>274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605</c:v>
                </c:pt>
                <c:pt idx="3">
                  <c:v>564</c:v>
                </c:pt>
                <c:pt idx="6">
                  <c:v>520</c:v>
                </c:pt>
                <c:pt idx="9">
                  <c:v>479</c:v>
                </c:pt>
                <c:pt idx="12">
                  <c:v>431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2</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2771</c:v>
                </c:pt>
                <c:pt idx="3">
                  <c:v>2860</c:v>
                </c:pt>
                <c:pt idx="6">
                  <c:v>3032</c:v>
                </c:pt>
                <c:pt idx="9">
                  <c:v>3385</c:v>
                </c:pt>
                <c:pt idx="12">
                  <c:v>4335</c:v>
                </c:pt>
              </c:numCache>
            </c:numRef>
          </c:val>
        </c:ser>
        <c:dLbls>
          <c:showLegendKey val="0"/>
          <c:showVal val="0"/>
          <c:showCatName val="0"/>
          <c:showSerName val="0"/>
          <c:showPercent val="0"/>
          <c:showBubbleSize val="0"/>
        </c:dLbls>
        <c:gapWidth val="100"/>
        <c:overlap val="100"/>
        <c:axId val="35691136"/>
        <c:axId val="356933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5691136"/>
        <c:axId val="35693312"/>
      </c:lineChart>
      <c:catAx>
        <c:axId val="356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93312"/>
        <c:crosses val="autoZero"/>
        <c:auto val="1"/>
        <c:lblAlgn val="ctr"/>
        <c:lblOffset val="100"/>
        <c:tickLblSkip val="1"/>
        <c:tickMarkSkip val="1"/>
        <c:noMultiLvlLbl val="0"/>
      </c:catAx>
      <c:valAx>
        <c:axId val="3569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36117120"/>
        <c:axId val="36127488"/>
      </c:scatterChart>
      <c:valAx>
        <c:axId val="3611712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127488"/>
        <c:crosses val="autoZero"/>
        <c:crossBetween val="midCat"/>
      </c:valAx>
      <c:valAx>
        <c:axId val="3612748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171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8.5</c:v>
                </c:pt>
                <c:pt idx="1">
                  <c:v>7.8</c:v>
                </c:pt>
                <c:pt idx="2">
                  <c:v>7.1</c:v>
                </c:pt>
                <c:pt idx="3">
                  <c:v>6.2</c:v>
                </c:pt>
                <c:pt idx="4">
                  <c:v>5.5</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ser>
        <c:dLbls>
          <c:showLegendKey val="0"/>
          <c:showVal val="0"/>
          <c:showCatName val="0"/>
          <c:showSerName val="0"/>
          <c:showPercent val="0"/>
          <c:showBubbleSize val="0"/>
        </c:dLbls>
        <c:axId val="36161408"/>
        <c:axId val="36978688"/>
      </c:scatterChart>
      <c:valAx>
        <c:axId val="36161408"/>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6978688"/>
        <c:crosses val="autoZero"/>
        <c:crossBetween val="midCat"/>
      </c:valAx>
      <c:valAx>
        <c:axId val="3697868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6161408"/>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疎対策事業債など交付税措置のある地方債を優先的に活用してきている。今後、結の浜地区への関連事業等の実施に伴い、地方債の発行が増える見込みとなっていることから、これまで同様交付税措置のある有利な地方債を活用し、緊急性・住民ニーズを的確に把握した事業の選択を行いながら計画的な発行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財産形成基金等、充当可能基金残高があるため、現状としては、将来負担比率としてはあがっていない。しかしながら、今後の本村の事業実施状況によっては、基金の取り崩しも考えられることから、計画的な事業の遂行、基金の積立も行いながら、適正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２７年度では</a:t>
          </a:r>
          <a:r>
            <a:rPr kumimoji="1" lang="en-US" altLang="ja-JP" sz="1300">
              <a:latin typeface="ＭＳ Ｐゴシック"/>
            </a:rPr>
            <a:t>H</a:t>
          </a:r>
          <a:r>
            <a:rPr kumimoji="1" lang="ja-JP" altLang="en-US" sz="1300">
              <a:latin typeface="ＭＳ Ｐゴシック"/>
            </a:rPr>
            <a:t>２６年度よりも０．０８％上がり、類似団体よりも０．１９％上回っている。要因としては、</a:t>
          </a:r>
          <a:r>
            <a:rPr kumimoji="1" lang="en-US" altLang="ja-JP" sz="1300">
              <a:latin typeface="ＭＳ Ｐゴシック"/>
            </a:rPr>
            <a:t>H</a:t>
          </a:r>
          <a:r>
            <a:rPr kumimoji="1" lang="ja-JP" altLang="en-US" sz="1300">
              <a:latin typeface="ＭＳ Ｐゴシック"/>
            </a:rPr>
            <a:t>２５年度より、大保ダムに係る国有資産所在地市町村交付金等の収入が入ってきたこととがあげられる。しかしながら、交付金については、毎年減価償却分に伴う減少があることから、税等の徴収強化を行い、自主財源の確保に努めていき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163285</xdr:rowOff>
    </xdr:to>
    <xdr:cxnSp macro="">
      <xdr:nvCxnSpPr>
        <xdr:cNvPr id="69" name="直線コネクタ 68"/>
        <xdr:cNvCxnSpPr/>
      </xdr:nvCxnSpPr>
      <xdr:spPr>
        <a:xfrm flipV="1">
          <a:off x="4114800" y="7226300"/>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102705</xdr:rowOff>
    </xdr:from>
    <xdr:ext cx="762000" cy="259045"/>
    <xdr:sp macro="" textlink="">
      <xdr:nvSpPr>
        <xdr:cNvPr id="70" name="財政力平均値テキスト"/>
        <xdr:cNvSpPr txBox="1"/>
      </xdr:nvSpPr>
      <xdr:spPr>
        <a:xfrm>
          <a:off x="5041900" y="7475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163285</xdr:rowOff>
    </xdr:from>
    <xdr:to>
      <xdr:col>6</xdr:col>
      <xdr:colOff>0</xdr:colOff>
      <xdr:row>43</xdr:row>
      <xdr:rowOff>129722</xdr:rowOff>
    </xdr:to>
    <xdr:cxnSp macro="">
      <xdr:nvCxnSpPr>
        <xdr:cNvPr id="72" name="直線コネクタ 71"/>
        <xdr:cNvCxnSpPr/>
      </xdr:nvCxnSpPr>
      <xdr:spPr>
        <a:xfrm flipV="1">
          <a:off x="3225800" y="7364185"/>
          <a:ext cx="889000" cy="13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129722</xdr:rowOff>
    </xdr:from>
    <xdr:to>
      <xdr:col>4</xdr:col>
      <xdr:colOff>482600</xdr:colOff>
      <xdr:row>44</xdr:row>
      <xdr:rowOff>96157</xdr:rowOff>
    </xdr:to>
    <xdr:cxnSp macro="">
      <xdr:nvCxnSpPr>
        <xdr:cNvPr id="75" name="直線コネクタ 74"/>
        <xdr:cNvCxnSpPr/>
      </xdr:nvCxnSpPr>
      <xdr:spPr>
        <a:xfrm flipV="1">
          <a:off x="2336800" y="7502072"/>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78922</xdr:rowOff>
    </xdr:from>
    <xdr:to>
      <xdr:col>3</xdr:col>
      <xdr:colOff>279400</xdr:colOff>
      <xdr:row>44</xdr:row>
      <xdr:rowOff>96157</xdr:rowOff>
    </xdr:to>
    <xdr:cxnSp macro="">
      <xdr:nvCxnSpPr>
        <xdr:cNvPr id="78" name="直線コネクタ 77"/>
        <xdr:cNvCxnSpPr/>
      </xdr:nvCxnSpPr>
      <xdr:spPr>
        <a:xfrm>
          <a:off x="1447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146050</xdr:rowOff>
    </xdr:from>
    <xdr:to>
      <xdr:col>7</xdr:col>
      <xdr:colOff>203200</xdr:colOff>
      <xdr:row>42</xdr:row>
      <xdr:rowOff>76200</xdr:rowOff>
    </xdr:to>
    <xdr:sp macro="" textlink="">
      <xdr:nvSpPr>
        <xdr:cNvPr id="88" name="円/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162577</xdr:rowOff>
    </xdr:from>
    <xdr:ext cx="762000" cy="259045"/>
    <xdr:sp macro="" textlink="">
      <xdr:nvSpPr>
        <xdr:cNvPr id="89" name="財政力該当値テキスト"/>
        <xdr:cNvSpPr txBox="1"/>
      </xdr:nvSpPr>
      <xdr:spPr>
        <a:xfrm>
          <a:off x="5041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112485</xdr:rowOff>
    </xdr:from>
    <xdr:to>
      <xdr:col>6</xdr:col>
      <xdr:colOff>50800</xdr:colOff>
      <xdr:row>43</xdr:row>
      <xdr:rowOff>42635</xdr:rowOff>
    </xdr:to>
    <xdr:sp macro="" textlink="">
      <xdr:nvSpPr>
        <xdr:cNvPr id="90" name="円/楕円 89"/>
        <xdr:cNvSpPr/>
      </xdr:nvSpPr>
      <xdr:spPr>
        <a:xfrm>
          <a:off x="4064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52812</xdr:rowOff>
    </xdr:from>
    <xdr:ext cx="736600" cy="259045"/>
    <xdr:sp macro="" textlink="">
      <xdr:nvSpPr>
        <xdr:cNvPr id="91" name="テキスト ボックス 90"/>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78922</xdr:rowOff>
    </xdr:from>
    <xdr:to>
      <xdr:col>4</xdr:col>
      <xdr:colOff>533400</xdr:colOff>
      <xdr:row>44</xdr:row>
      <xdr:rowOff>9072</xdr:rowOff>
    </xdr:to>
    <xdr:sp macro="" textlink="">
      <xdr:nvSpPr>
        <xdr:cNvPr id="92" name="円/楕円 91"/>
        <xdr:cNvSpPr/>
      </xdr:nvSpPr>
      <xdr:spPr>
        <a:xfrm>
          <a:off x="3175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19249</xdr:rowOff>
    </xdr:from>
    <xdr:ext cx="762000" cy="259045"/>
    <xdr:sp macro="" textlink="">
      <xdr:nvSpPr>
        <xdr:cNvPr id="93" name="テキスト ボックス 92"/>
        <xdr:cNvSpPr txBox="1"/>
      </xdr:nvSpPr>
      <xdr:spPr>
        <a:xfrm>
          <a:off x="2844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4" name="円/楕円 93"/>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5" name="テキスト ボックス 94"/>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28122</xdr:rowOff>
    </xdr:from>
    <xdr:to>
      <xdr:col>2</xdr:col>
      <xdr:colOff>127000</xdr:colOff>
      <xdr:row>44</xdr:row>
      <xdr:rowOff>129722</xdr:rowOff>
    </xdr:to>
    <xdr:sp macro="" textlink="">
      <xdr:nvSpPr>
        <xdr:cNvPr id="96" name="円/楕円 95"/>
        <xdr:cNvSpPr/>
      </xdr:nvSpPr>
      <xdr:spPr>
        <a:xfrm>
          <a:off x="1397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114499</xdr:rowOff>
    </xdr:from>
    <xdr:ext cx="762000" cy="259045"/>
    <xdr:sp macro="" textlink="">
      <xdr:nvSpPr>
        <xdr:cNvPr id="97" name="テキスト ボックス 96"/>
        <xdr:cNvSpPr txBox="1"/>
      </xdr:nvSpPr>
      <xdr:spPr>
        <a:xfrm>
          <a:off x="1066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よりも４．４％減となっているものの、類似団体と比較すると、７．５％も上回っている。人件費については、前年度より減となっているが、物件費等については、前年度と変わりはない。村税の増や雑入などの増により、一般財源が増となったことが前年度よりも減となった要因と考える。今後も持続可能な健全財政を確立するため、経常経費の引き下げ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99695</xdr:rowOff>
    </xdr:from>
    <xdr:to>
      <xdr:col>7</xdr:col>
      <xdr:colOff>152400</xdr:colOff>
      <xdr:row>65</xdr:row>
      <xdr:rowOff>105198</xdr:rowOff>
    </xdr:to>
    <xdr:cxnSp macro="">
      <xdr:nvCxnSpPr>
        <xdr:cNvPr id="132" name="直線コネクタ 131"/>
        <xdr:cNvCxnSpPr/>
      </xdr:nvCxnSpPr>
      <xdr:spPr>
        <a:xfrm flipV="1">
          <a:off x="4114800" y="11072495"/>
          <a:ext cx="8382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60960</xdr:rowOff>
    </xdr:from>
    <xdr:to>
      <xdr:col>6</xdr:col>
      <xdr:colOff>0</xdr:colOff>
      <xdr:row>65</xdr:row>
      <xdr:rowOff>105198</xdr:rowOff>
    </xdr:to>
    <xdr:cxnSp macro="">
      <xdr:nvCxnSpPr>
        <xdr:cNvPr id="135" name="直線コネクタ 134"/>
        <xdr:cNvCxnSpPr/>
      </xdr:nvCxnSpPr>
      <xdr:spPr>
        <a:xfrm>
          <a:off x="3225800" y="11205210"/>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60960</xdr:rowOff>
    </xdr:from>
    <xdr:to>
      <xdr:col>4</xdr:col>
      <xdr:colOff>482600</xdr:colOff>
      <xdr:row>66</xdr:row>
      <xdr:rowOff>158962</xdr:rowOff>
    </xdr:to>
    <xdr:cxnSp macro="">
      <xdr:nvCxnSpPr>
        <xdr:cNvPr id="138" name="直線コネクタ 137"/>
        <xdr:cNvCxnSpPr/>
      </xdr:nvCxnSpPr>
      <xdr:spPr>
        <a:xfrm flipV="1">
          <a:off x="2336800" y="11205210"/>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70485</xdr:rowOff>
    </xdr:from>
    <xdr:to>
      <xdr:col>3</xdr:col>
      <xdr:colOff>279400</xdr:colOff>
      <xdr:row>66</xdr:row>
      <xdr:rowOff>158962</xdr:rowOff>
    </xdr:to>
    <xdr:cxnSp macro="">
      <xdr:nvCxnSpPr>
        <xdr:cNvPr id="141" name="直線コネクタ 140"/>
        <xdr:cNvCxnSpPr/>
      </xdr:nvCxnSpPr>
      <xdr:spPr>
        <a:xfrm>
          <a:off x="1447800" y="11386185"/>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48895</xdr:rowOff>
    </xdr:from>
    <xdr:to>
      <xdr:col>7</xdr:col>
      <xdr:colOff>203200</xdr:colOff>
      <xdr:row>64</xdr:row>
      <xdr:rowOff>150495</xdr:rowOff>
    </xdr:to>
    <xdr:sp macro="" textlink="">
      <xdr:nvSpPr>
        <xdr:cNvPr id="151" name="円/楕円 150"/>
        <xdr:cNvSpPr/>
      </xdr:nvSpPr>
      <xdr:spPr>
        <a:xfrm>
          <a:off x="49022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20972</xdr:rowOff>
    </xdr:from>
    <xdr:ext cx="762000" cy="259045"/>
    <xdr:sp macro="" textlink="">
      <xdr:nvSpPr>
        <xdr:cNvPr id="152" name="財政構造の弾力性該当値テキスト"/>
        <xdr:cNvSpPr txBox="1"/>
      </xdr:nvSpPr>
      <xdr:spPr>
        <a:xfrm>
          <a:off x="5041900" y="10993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54398</xdr:rowOff>
    </xdr:from>
    <xdr:to>
      <xdr:col>6</xdr:col>
      <xdr:colOff>50800</xdr:colOff>
      <xdr:row>65</xdr:row>
      <xdr:rowOff>155998</xdr:rowOff>
    </xdr:to>
    <xdr:sp macro="" textlink="">
      <xdr:nvSpPr>
        <xdr:cNvPr id="153" name="円/楕円 152"/>
        <xdr:cNvSpPr/>
      </xdr:nvSpPr>
      <xdr:spPr>
        <a:xfrm>
          <a:off x="4064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140775</xdr:rowOff>
    </xdr:from>
    <xdr:ext cx="736600" cy="259045"/>
    <xdr:sp macro="" textlink="">
      <xdr:nvSpPr>
        <xdr:cNvPr id="154" name="テキスト ボックス 153"/>
        <xdr:cNvSpPr txBox="1"/>
      </xdr:nvSpPr>
      <xdr:spPr>
        <a:xfrm>
          <a:off x="3733800" y="1128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10160</xdr:rowOff>
    </xdr:from>
    <xdr:to>
      <xdr:col>4</xdr:col>
      <xdr:colOff>533400</xdr:colOff>
      <xdr:row>65</xdr:row>
      <xdr:rowOff>111760</xdr:rowOff>
    </xdr:to>
    <xdr:sp macro="" textlink="">
      <xdr:nvSpPr>
        <xdr:cNvPr id="155" name="円/楕円 154"/>
        <xdr:cNvSpPr/>
      </xdr:nvSpPr>
      <xdr:spPr>
        <a:xfrm>
          <a:off x="3175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96537</xdr:rowOff>
    </xdr:from>
    <xdr:ext cx="762000" cy="259045"/>
    <xdr:sp macro="" textlink="">
      <xdr:nvSpPr>
        <xdr:cNvPr id="156" name="テキスト ボックス 155"/>
        <xdr:cNvSpPr txBox="1"/>
      </xdr:nvSpPr>
      <xdr:spPr>
        <a:xfrm>
          <a:off x="2844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3</xdr:col>
      <xdr:colOff>228600</xdr:colOff>
      <xdr:row>66</xdr:row>
      <xdr:rowOff>108162</xdr:rowOff>
    </xdr:from>
    <xdr:to>
      <xdr:col>3</xdr:col>
      <xdr:colOff>330200</xdr:colOff>
      <xdr:row>67</xdr:row>
      <xdr:rowOff>38312</xdr:rowOff>
    </xdr:to>
    <xdr:sp macro="" textlink="">
      <xdr:nvSpPr>
        <xdr:cNvPr id="157" name="円/楕円 156"/>
        <xdr:cNvSpPr/>
      </xdr:nvSpPr>
      <xdr:spPr>
        <a:xfrm>
          <a:off x="2286000" y="1142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67</xdr:row>
      <xdr:rowOff>23089</xdr:rowOff>
    </xdr:from>
    <xdr:ext cx="762000" cy="259045"/>
    <xdr:sp macro="" textlink="">
      <xdr:nvSpPr>
        <xdr:cNvPr id="158" name="テキスト ボックス 157"/>
        <xdr:cNvSpPr txBox="1"/>
      </xdr:nvSpPr>
      <xdr:spPr>
        <a:xfrm>
          <a:off x="1955800" y="11510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19685</xdr:rowOff>
    </xdr:from>
    <xdr:to>
      <xdr:col>2</xdr:col>
      <xdr:colOff>127000</xdr:colOff>
      <xdr:row>66</xdr:row>
      <xdr:rowOff>121285</xdr:rowOff>
    </xdr:to>
    <xdr:sp macro="" textlink="">
      <xdr:nvSpPr>
        <xdr:cNvPr id="159" name="円/楕円 158"/>
        <xdr:cNvSpPr/>
      </xdr:nvSpPr>
      <xdr:spPr>
        <a:xfrm>
          <a:off x="13970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106062</xdr:rowOff>
    </xdr:from>
    <xdr:ext cx="762000" cy="259045"/>
    <xdr:sp macro="" textlink="">
      <xdr:nvSpPr>
        <xdr:cNvPr id="160" name="テキスト ボックス 159"/>
        <xdr:cNvSpPr txBox="1"/>
      </xdr:nvSpPr>
      <xdr:spPr>
        <a:xfrm>
          <a:off x="1066800" y="1142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[353,955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122,119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類似団体平均と比較して、人件費・物件費については低くなっているが、今後とも適正な定員管理を行いがら、類似団体の水準を超えることがないよう努める。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50853</xdr:rowOff>
    </xdr:from>
    <xdr:to>
      <xdr:col>7</xdr:col>
      <xdr:colOff>152400</xdr:colOff>
      <xdr:row>82</xdr:row>
      <xdr:rowOff>91025</xdr:rowOff>
    </xdr:to>
    <xdr:cxnSp macro="">
      <xdr:nvCxnSpPr>
        <xdr:cNvPr id="196" name="直線コネクタ 195"/>
        <xdr:cNvCxnSpPr/>
      </xdr:nvCxnSpPr>
      <xdr:spPr>
        <a:xfrm>
          <a:off x="4114800" y="14109753"/>
          <a:ext cx="838200" cy="4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40904</xdr:rowOff>
    </xdr:from>
    <xdr:to>
      <xdr:col>6</xdr:col>
      <xdr:colOff>0</xdr:colOff>
      <xdr:row>82</xdr:row>
      <xdr:rowOff>50853</xdr:rowOff>
    </xdr:to>
    <xdr:cxnSp macro="">
      <xdr:nvCxnSpPr>
        <xdr:cNvPr id="199" name="直線コネクタ 198"/>
        <xdr:cNvCxnSpPr/>
      </xdr:nvCxnSpPr>
      <xdr:spPr>
        <a:xfrm>
          <a:off x="3225800" y="14099804"/>
          <a:ext cx="889000" cy="9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27535</xdr:rowOff>
    </xdr:from>
    <xdr:to>
      <xdr:col>4</xdr:col>
      <xdr:colOff>482600</xdr:colOff>
      <xdr:row>82</xdr:row>
      <xdr:rowOff>40904</xdr:rowOff>
    </xdr:to>
    <xdr:cxnSp macro="">
      <xdr:nvCxnSpPr>
        <xdr:cNvPr id="202" name="直線コネクタ 201"/>
        <xdr:cNvCxnSpPr/>
      </xdr:nvCxnSpPr>
      <xdr:spPr>
        <a:xfrm>
          <a:off x="2336800" y="14086435"/>
          <a:ext cx="889000" cy="13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27535</xdr:rowOff>
    </xdr:from>
    <xdr:to>
      <xdr:col>3</xdr:col>
      <xdr:colOff>279400</xdr:colOff>
      <xdr:row>82</xdr:row>
      <xdr:rowOff>35085</xdr:rowOff>
    </xdr:to>
    <xdr:cxnSp macro="">
      <xdr:nvCxnSpPr>
        <xdr:cNvPr id="205" name="直線コネクタ 204"/>
        <xdr:cNvCxnSpPr/>
      </xdr:nvCxnSpPr>
      <xdr:spPr>
        <a:xfrm flipV="1">
          <a:off x="1447800" y="14086435"/>
          <a:ext cx="889000" cy="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40225</xdr:rowOff>
    </xdr:from>
    <xdr:to>
      <xdr:col>7</xdr:col>
      <xdr:colOff>203200</xdr:colOff>
      <xdr:row>82</xdr:row>
      <xdr:rowOff>141825</xdr:rowOff>
    </xdr:to>
    <xdr:sp macro="" textlink="">
      <xdr:nvSpPr>
        <xdr:cNvPr id="215" name="円/楕円 214"/>
        <xdr:cNvSpPr/>
      </xdr:nvSpPr>
      <xdr:spPr>
        <a:xfrm>
          <a:off x="4902200" y="140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56752</xdr:rowOff>
    </xdr:from>
    <xdr:ext cx="762000" cy="259045"/>
    <xdr:sp macro="" textlink="">
      <xdr:nvSpPr>
        <xdr:cNvPr id="216" name="人件費・物件費等の状況該当値テキスト"/>
        <xdr:cNvSpPr txBox="1"/>
      </xdr:nvSpPr>
      <xdr:spPr>
        <a:xfrm>
          <a:off x="5041900" y="1394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353,955</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53</xdr:rowOff>
    </xdr:from>
    <xdr:to>
      <xdr:col>6</xdr:col>
      <xdr:colOff>50800</xdr:colOff>
      <xdr:row>82</xdr:row>
      <xdr:rowOff>101653</xdr:rowOff>
    </xdr:to>
    <xdr:sp macro="" textlink="">
      <xdr:nvSpPr>
        <xdr:cNvPr id="217" name="円/楕円 216"/>
        <xdr:cNvSpPr/>
      </xdr:nvSpPr>
      <xdr:spPr>
        <a:xfrm>
          <a:off x="4064000" y="1405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111830</xdr:rowOff>
    </xdr:from>
    <xdr:ext cx="736600" cy="259045"/>
    <xdr:sp macro="" textlink="">
      <xdr:nvSpPr>
        <xdr:cNvPr id="218" name="テキスト ボックス 217"/>
        <xdr:cNvSpPr txBox="1"/>
      </xdr:nvSpPr>
      <xdr:spPr>
        <a:xfrm>
          <a:off x="3733800" y="13827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318,993</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161554</xdr:rowOff>
    </xdr:from>
    <xdr:to>
      <xdr:col>4</xdr:col>
      <xdr:colOff>533400</xdr:colOff>
      <xdr:row>82</xdr:row>
      <xdr:rowOff>91704</xdr:rowOff>
    </xdr:to>
    <xdr:sp macro="" textlink="">
      <xdr:nvSpPr>
        <xdr:cNvPr id="219" name="円/楕円 218"/>
        <xdr:cNvSpPr/>
      </xdr:nvSpPr>
      <xdr:spPr>
        <a:xfrm>
          <a:off x="3175000" y="1404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101881</xdr:rowOff>
    </xdr:from>
    <xdr:ext cx="762000" cy="259045"/>
    <xdr:sp macro="" textlink="">
      <xdr:nvSpPr>
        <xdr:cNvPr id="220" name="テキスト ボックス 219"/>
        <xdr:cNvSpPr txBox="1"/>
      </xdr:nvSpPr>
      <xdr:spPr>
        <a:xfrm>
          <a:off x="2844800" y="13817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148185</xdr:rowOff>
    </xdr:from>
    <xdr:to>
      <xdr:col>3</xdr:col>
      <xdr:colOff>330200</xdr:colOff>
      <xdr:row>82</xdr:row>
      <xdr:rowOff>78335</xdr:rowOff>
    </xdr:to>
    <xdr:sp macro="" textlink="">
      <xdr:nvSpPr>
        <xdr:cNvPr id="221" name="円/楕円 220"/>
        <xdr:cNvSpPr/>
      </xdr:nvSpPr>
      <xdr:spPr>
        <a:xfrm>
          <a:off x="2286000" y="14035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88512</xdr:rowOff>
    </xdr:from>
    <xdr:ext cx="762000" cy="259045"/>
    <xdr:sp macro="" textlink="">
      <xdr:nvSpPr>
        <xdr:cNvPr id="222" name="テキスト ボックス 221"/>
        <xdr:cNvSpPr txBox="1"/>
      </xdr:nvSpPr>
      <xdr:spPr>
        <a:xfrm>
          <a:off x="1955800" y="13804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298,700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155735</xdr:rowOff>
    </xdr:from>
    <xdr:to>
      <xdr:col>2</xdr:col>
      <xdr:colOff>127000</xdr:colOff>
      <xdr:row>82</xdr:row>
      <xdr:rowOff>85885</xdr:rowOff>
    </xdr:to>
    <xdr:sp macro="" textlink="">
      <xdr:nvSpPr>
        <xdr:cNvPr id="223" name="円/楕円 222"/>
        <xdr:cNvSpPr/>
      </xdr:nvSpPr>
      <xdr:spPr>
        <a:xfrm>
          <a:off x="1397000" y="1404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96062</xdr:rowOff>
    </xdr:from>
    <xdr:ext cx="762000" cy="259045"/>
    <xdr:sp macro="" textlink="">
      <xdr:nvSpPr>
        <xdr:cNvPr id="224" name="テキスト ボックス 223"/>
        <xdr:cNvSpPr txBox="1"/>
      </xdr:nvSpPr>
      <xdr:spPr>
        <a:xfrm>
          <a:off x="1066800" y="1381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305,270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平成２６年度と比べると０．８％増となっている。類似団体と比較しても、２．２％高い水準となっているため、給与の適正化を図り、引き下げるよう努める。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166582</xdr:rowOff>
    </xdr:from>
    <xdr:to>
      <xdr:col>24</xdr:col>
      <xdr:colOff>558800</xdr:colOff>
      <xdr:row>87</xdr:row>
      <xdr:rowOff>143298</xdr:rowOff>
    </xdr:to>
    <xdr:cxnSp macro="">
      <xdr:nvCxnSpPr>
        <xdr:cNvPr id="253" name="直線コネクタ 252"/>
        <xdr:cNvCxnSpPr/>
      </xdr:nvCxnSpPr>
      <xdr:spPr>
        <a:xfrm flipV="1">
          <a:off x="17018000" y="14054032"/>
          <a:ext cx="0" cy="10054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115375</xdr:rowOff>
    </xdr:from>
    <xdr:ext cx="762000" cy="259045"/>
    <xdr:sp macro="" textlink="">
      <xdr:nvSpPr>
        <xdr:cNvPr id="254" name="給与水準   （国との比較）最小値テキスト"/>
        <xdr:cNvSpPr txBox="1"/>
      </xdr:nvSpPr>
      <xdr:spPr>
        <a:xfrm>
          <a:off x="17106900" y="15031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87</xdr:row>
      <xdr:rowOff>143298</xdr:rowOff>
    </xdr:from>
    <xdr:to>
      <xdr:col>24</xdr:col>
      <xdr:colOff>647700</xdr:colOff>
      <xdr:row>87</xdr:row>
      <xdr:rowOff>143298</xdr:rowOff>
    </xdr:to>
    <xdr:cxnSp macro="">
      <xdr:nvCxnSpPr>
        <xdr:cNvPr id="255" name="直線コネクタ 254"/>
        <xdr:cNvCxnSpPr/>
      </xdr:nvCxnSpPr>
      <xdr:spPr>
        <a:xfrm>
          <a:off x="16929100" y="1505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81509</xdr:rowOff>
    </xdr:from>
    <xdr:ext cx="762000" cy="259045"/>
    <xdr:sp macro="" textlink="">
      <xdr:nvSpPr>
        <xdr:cNvPr id="256" name="給与水準   （国との比較）最大値テキスト"/>
        <xdr:cNvSpPr txBox="1"/>
      </xdr:nvSpPr>
      <xdr:spPr>
        <a:xfrm>
          <a:off x="17106900" y="1379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81</xdr:row>
      <xdr:rowOff>166582</xdr:rowOff>
    </xdr:from>
    <xdr:to>
      <xdr:col>24</xdr:col>
      <xdr:colOff>647700</xdr:colOff>
      <xdr:row>81</xdr:row>
      <xdr:rowOff>166582</xdr:rowOff>
    </xdr:to>
    <xdr:cxnSp macro="">
      <xdr:nvCxnSpPr>
        <xdr:cNvPr id="257" name="直線コネクタ 256"/>
        <xdr:cNvCxnSpPr/>
      </xdr:nvCxnSpPr>
      <xdr:spPr>
        <a:xfrm>
          <a:off x="16929100" y="14054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86</xdr:row>
      <xdr:rowOff>165946</xdr:rowOff>
    </xdr:to>
    <xdr:cxnSp macro="">
      <xdr:nvCxnSpPr>
        <xdr:cNvPr id="258" name="直線コネクタ 257"/>
        <xdr:cNvCxnSpPr/>
      </xdr:nvCxnSpPr>
      <xdr:spPr>
        <a:xfrm>
          <a:off x="16179800" y="14878473"/>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43197</xdr:rowOff>
    </xdr:from>
    <xdr:ext cx="762000" cy="259045"/>
    <xdr:sp macro="" textlink="">
      <xdr:nvSpPr>
        <xdr:cNvPr id="259" name="給与水準   （国との比較）平均値テキスト"/>
        <xdr:cNvSpPr txBox="1"/>
      </xdr:nvSpPr>
      <xdr:spPr>
        <a:xfrm>
          <a:off x="17106900" y="14616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26670</xdr:rowOff>
    </xdr:from>
    <xdr:to>
      <xdr:col>24</xdr:col>
      <xdr:colOff>609600</xdr:colOff>
      <xdr:row>86</xdr:row>
      <xdr:rowOff>128270</xdr:rowOff>
    </xdr:to>
    <xdr:sp macro="" textlink="">
      <xdr:nvSpPr>
        <xdr:cNvPr id="260" name="フローチャート : 判断 259"/>
        <xdr:cNvSpPr/>
      </xdr:nvSpPr>
      <xdr:spPr>
        <a:xfrm>
          <a:off x="169672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105621</xdr:rowOff>
    </xdr:from>
    <xdr:to>
      <xdr:col>23</xdr:col>
      <xdr:colOff>406400</xdr:colOff>
      <xdr:row>86</xdr:row>
      <xdr:rowOff>133773</xdr:rowOff>
    </xdr:to>
    <xdr:cxnSp macro="">
      <xdr:nvCxnSpPr>
        <xdr:cNvPr id="261" name="直線コネクタ 260"/>
        <xdr:cNvCxnSpPr/>
      </xdr:nvCxnSpPr>
      <xdr:spPr>
        <a:xfrm>
          <a:off x="15290800" y="14850321"/>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10584</xdr:rowOff>
    </xdr:from>
    <xdr:to>
      <xdr:col>23</xdr:col>
      <xdr:colOff>457200</xdr:colOff>
      <xdr:row>86</xdr:row>
      <xdr:rowOff>112184</xdr:rowOff>
    </xdr:to>
    <xdr:sp macro="" textlink="">
      <xdr:nvSpPr>
        <xdr:cNvPr id="262" name="フローチャート :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105621</xdr:rowOff>
    </xdr:from>
    <xdr:to>
      <xdr:col>22</xdr:col>
      <xdr:colOff>203200</xdr:colOff>
      <xdr:row>88</xdr:row>
      <xdr:rowOff>60325</xdr:rowOff>
    </xdr:to>
    <xdr:cxnSp macro="">
      <xdr:nvCxnSpPr>
        <xdr:cNvPr id="264" name="直線コネクタ 263"/>
        <xdr:cNvCxnSpPr/>
      </xdr:nvCxnSpPr>
      <xdr:spPr>
        <a:xfrm flipV="1">
          <a:off x="14401800" y="14850321"/>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165946</xdr:rowOff>
    </xdr:from>
    <xdr:to>
      <xdr:col>22</xdr:col>
      <xdr:colOff>254000</xdr:colOff>
      <xdr:row>86</xdr:row>
      <xdr:rowOff>96096</xdr:rowOff>
    </xdr:to>
    <xdr:sp macro="" textlink="">
      <xdr:nvSpPr>
        <xdr:cNvPr id="265" name="フローチャート : 判断 264"/>
        <xdr:cNvSpPr/>
      </xdr:nvSpPr>
      <xdr:spPr>
        <a:xfrm>
          <a:off x="152400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106273</xdr:rowOff>
    </xdr:from>
    <xdr:ext cx="762000" cy="259045"/>
    <xdr:sp macro="" textlink="">
      <xdr:nvSpPr>
        <xdr:cNvPr id="266" name="テキスト ボックス 265"/>
        <xdr:cNvSpPr txBox="1"/>
      </xdr:nvSpPr>
      <xdr:spPr>
        <a:xfrm>
          <a:off x="14909800" y="1450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60325</xdr:rowOff>
    </xdr:from>
    <xdr:to>
      <xdr:col>21</xdr:col>
      <xdr:colOff>0</xdr:colOff>
      <xdr:row>88</xdr:row>
      <xdr:rowOff>156845</xdr:rowOff>
    </xdr:to>
    <xdr:cxnSp macro="">
      <xdr:nvCxnSpPr>
        <xdr:cNvPr id="267" name="直線コネクタ 266"/>
        <xdr:cNvCxnSpPr/>
      </xdr:nvCxnSpPr>
      <xdr:spPr>
        <a:xfrm flipV="1">
          <a:off x="13512800" y="1514792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132714</xdr:rowOff>
    </xdr:from>
    <xdr:to>
      <xdr:col>21</xdr:col>
      <xdr:colOff>50800</xdr:colOff>
      <xdr:row>88</xdr:row>
      <xdr:rowOff>62864</xdr:rowOff>
    </xdr:to>
    <xdr:sp macro="" textlink="">
      <xdr:nvSpPr>
        <xdr:cNvPr id="268" name="フローチャート : 判断 267"/>
        <xdr:cNvSpPr/>
      </xdr:nvSpPr>
      <xdr:spPr>
        <a:xfrm>
          <a:off x="14351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73041</xdr:rowOff>
    </xdr:from>
    <xdr:ext cx="762000" cy="259045"/>
    <xdr:sp macro="" textlink="">
      <xdr:nvSpPr>
        <xdr:cNvPr id="269" name="テキスト ボックス 268"/>
        <xdr:cNvSpPr txBox="1"/>
      </xdr:nvSpPr>
      <xdr:spPr>
        <a:xfrm>
          <a:off x="14020800" y="1481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124671</xdr:rowOff>
    </xdr:from>
    <xdr:to>
      <xdr:col>19</xdr:col>
      <xdr:colOff>533400</xdr:colOff>
      <xdr:row>88</xdr:row>
      <xdr:rowOff>54821</xdr:rowOff>
    </xdr:to>
    <xdr:sp macro="" textlink="">
      <xdr:nvSpPr>
        <xdr:cNvPr id="270" name="フローチャート : 判断 269"/>
        <xdr:cNvSpPr/>
      </xdr:nvSpPr>
      <xdr:spPr>
        <a:xfrm>
          <a:off x="13462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64998</xdr:rowOff>
    </xdr:from>
    <xdr:ext cx="762000" cy="259045"/>
    <xdr:sp macro="" textlink="">
      <xdr:nvSpPr>
        <xdr:cNvPr id="271" name="テキスト ボックス 270"/>
        <xdr:cNvSpPr txBox="1"/>
      </xdr:nvSpPr>
      <xdr:spPr>
        <a:xfrm>
          <a:off x="13131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115146</xdr:rowOff>
    </xdr:from>
    <xdr:to>
      <xdr:col>24</xdr:col>
      <xdr:colOff>609600</xdr:colOff>
      <xdr:row>87</xdr:row>
      <xdr:rowOff>45296</xdr:rowOff>
    </xdr:to>
    <xdr:sp macro="" textlink="">
      <xdr:nvSpPr>
        <xdr:cNvPr id="277" name="円/楕円 276"/>
        <xdr:cNvSpPr/>
      </xdr:nvSpPr>
      <xdr:spPr>
        <a:xfrm>
          <a:off x="169672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87223</xdr:rowOff>
    </xdr:from>
    <xdr:ext cx="762000" cy="259045"/>
    <xdr:sp macro="" textlink="">
      <xdr:nvSpPr>
        <xdr:cNvPr id="278" name="給与水準   （国との比較）該当値テキスト"/>
        <xdr:cNvSpPr txBox="1"/>
      </xdr:nvSpPr>
      <xdr:spPr>
        <a:xfrm>
          <a:off x="17106900" y="1483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9" name="円/楕円 278"/>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80" name="テキスト ボックス 279"/>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54821</xdr:rowOff>
    </xdr:from>
    <xdr:to>
      <xdr:col>22</xdr:col>
      <xdr:colOff>254000</xdr:colOff>
      <xdr:row>86</xdr:row>
      <xdr:rowOff>156421</xdr:rowOff>
    </xdr:to>
    <xdr:sp macro="" textlink="">
      <xdr:nvSpPr>
        <xdr:cNvPr id="281" name="円/楕円 280"/>
        <xdr:cNvSpPr/>
      </xdr:nvSpPr>
      <xdr:spPr>
        <a:xfrm>
          <a:off x="15240000" y="1479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141198</xdr:rowOff>
    </xdr:from>
    <xdr:ext cx="762000" cy="259045"/>
    <xdr:sp macro="" textlink="">
      <xdr:nvSpPr>
        <xdr:cNvPr id="282" name="テキスト ボックス 281"/>
        <xdr:cNvSpPr txBox="1"/>
      </xdr:nvSpPr>
      <xdr:spPr>
        <a:xfrm>
          <a:off x="14909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9525</xdr:rowOff>
    </xdr:from>
    <xdr:to>
      <xdr:col>21</xdr:col>
      <xdr:colOff>50800</xdr:colOff>
      <xdr:row>88</xdr:row>
      <xdr:rowOff>111125</xdr:rowOff>
    </xdr:to>
    <xdr:sp macro="" textlink="">
      <xdr:nvSpPr>
        <xdr:cNvPr id="283" name="円/楕円 282"/>
        <xdr:cNvSpPr/>
      </xdr:nvSpPr>
      <xdr:spPr>
        <a:xfrm>
          <a:off x="14351000" y="1509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95902</xdr:rowOff>
    </xdr:from>
    <xdr:ext cx="762000" cy="259045"/>
    <xdr:sp macro="" textlink="">
      <xdr:nvSpPr>
        <xdr:cNvPr id="284" name="テキスト ボックス 283"/>
        <xdr:cNvSpPr txBox="1"/>
      </xdr:nvSpPr>
      <xdr:spPr>
        <a:xfrm>
          <a:off x="14020800" y="1518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106045</xdr:rowOff>
    </xdr:from>
    <xdr:to>
      <xdr:col>19</xdr:col>
      <xdr:colOff>533400</xdr:colOff>
      <xdr:row>89</xdr:row>
      <xdr:rowOff>36195</xdr:rowOff>
    </xdr:to>
    <xdr:sp macro="" textlink="">
      <xdr:nvSpPr>
        <xdr:cNvPr id="285" name="円/楕円 284"/>
        <xdr:cNvSpPr/>
      </xdr:nvSpPr>
      <xdr:spPr>
        <a:xfrm>
          <a:off x="13462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20972</xdr:rowOff>
    </xdr:from>
    <xdr:ext cx="762000" cy="259045"/>
    <xdr:sp macro="" textlink="">
      <xdr:nvSpPr>
        <xdr:cNvPr id="286" name="テキスト ボックス 285"/>
        <xdr:cNvSpPr txBox="1"/>
      </xdr:nvSpPr>
      <xdr:spPr>
        <a:xfrm>
          <a:off x="13131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[22.17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平成２６年度と比較すると０．２１％減となっている。類似団体と比較すると、若干の増はあるものの、ほぼ同水準となっている。今後も定員管理の適正化に努める。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3" name="直線コネクタ 312"/>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4"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5" name="直線コネクタ 314"/>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6"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7" name="直線コネクタ 316"/>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142545</xdr:rowOff>
    </xdr:from>
    <xdr:to>
      <xdr:col>24</xdr:col>
      <xdr:colOff>558800</xdr:colOff>
      <xdr:row>61</xdr:row>
      <xdr:rowOff>147612</xdr:rowOff>
    </xdr:to>
    <xdr:cxnSp macro="">
      <xdr:nvCxnSpPr>
        <xdr:cNvPr id="318" name="直線コネクタ 317"/>
        <xdr:cNvCxnSpPr/>
      </xdr:nvCxnSpPr>
      <xdr:spPr>
        <a:xfrm>
          <a:off x="16179800" y="10600995"/>
          <a:ext cx="838200" cy="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9" name="定員管理の状況平均値テキスト"/>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20" name="フローチャート : 判断 319"/>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109004</xdr:rowOff>
    </xdr:from>
    <xdr:to>
      <xdr:col>23</xdr:col>
      <xdr:colOff>406400</xdr:colOff>
      <xdr:row>61</xdr:row>
      <xdr:rowOff>142545</xdr:rowOff>
    </xdr:to>
    <xdr:cxnSp macro="">
      <xdr:nvCxnSpPr>
        <xdr:cNvPr id="321" name="直線コネクタ 320"/>
        <xdr:cNvCxnSpPr/>
      </xdr:nvCxnSpPr>
      <xdr:spPr>
        <a:xfrm>
          <a:off x="15290800" y="10567454"/>
          <a:ext cx="889000" cy="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2" name="フローチャート : 判断 321"/>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3" name="テキスト ボックス 322"/>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94044</xdr:rowOff>
    </xdr:from>
    <xdr:to>
      <xdr:col>22</xdr:col>
      <xdr:colOff>203200</xdr:colOff>
      <xdr:row>61</xdr:row>
      <xdr:rowOff>109004</xdr:rowOff>
    </xdr:to>
    <xdr:cxnSp macro="">
      <xdr:nvCxnSpPr>
        <xdr:cNvPr id="324" name="直線コネクタ 323"/>
        <xdr:cNvCxnSpPr/>
      </xdr:nvCxnSpPr>
      <xdr:spPr>
        <a:xfrm>
          <a:off x="14401800" y="10552494"/>
          <a:ext cx="889000" cy="1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5" name="フローチャート : 判断 324"/>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6" name="テキスト ボックス 325"/>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94044</xdr:rowOff>
    </xdr:from>
    <xdr:to>
      <xdr:col>21</xdr:col>
      <xdr:colOff>0</xdr:colOff>
      <xdr:row>61</xdr:row>
      <xdr:rowOff>100559</xdr:rowOff>
    </xdr:to>
    <xdr:cxnSp macro="">
      <xdr:nvCxnSpPr>
        <xdr:cNvPr id="327" name="直線コネクタ 326"/>
        <xdr:cNvCxnSpPr/>
      </xdr:nvCxnSpPr>
      <xdr:spPr>
        <a:xfrm flipV="1">
          <a:off x="13512800" y="10552494"/>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8" name="フローチャート : 判断 327"/>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9" name="テキスト ボックス 328"/>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30" name="フローチャート : 判断 329"/>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31" name="テキスト ボックス 330"/>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96812</xdr:rowOff>
    </xdr:from>
    <xdr:to>
      <xdr:col>24</xdr:col>
      <xdr:colOff>609600</xdr:colOff>
      <xdr:row>62</xdr:row>
      <xdr:rowOff>26962</xdr:rowOff>
    </xdr:to>
    <xdr:sp macro="" textlink="">
      <xdr:nvSpPr>
        <xdr:cNvPr id="337" name="円/楕円 336"/>
        <xdr:cNvSpPr/>
      </xdr:nvSpPr>
      <xdr:spPr>
        <a:xfrm>
          <a:off x="16967200" y="1055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68889</xdr:rowOff>
    </xdr:from>
    <xdr:ext cx="762000" cy="259045"/>
    <xdr:sp macro="" textlink="">
      <xdr:nvSpPr>
        <xdr:cNvPr id="338" name="定員管理の状況該当値テキスト"/>
        <xdr:cNvSpPr txBox="1"/>
      </xdr:nvSpPr>
      <xdr:spPr>
        <a:xfrm>
          <a:off x="17106900" y="1052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22.17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91745</xdr:rowOff>
    </xdr:from>
    <xdr:to>
      <xdr:col>23</xdr:col>
      <xdr:colOff>457200</xdr:colOff>
      <xdr:row>62</xdr:row>
      <xdr:rowOff>21895</xdr:rowOff>
    </xdr:to>
    <xdr:sp macro="" textlink="">
      <xdr:nvSpPr>
        <xdr:cNvPr id="339" name="円/楕円 338"/>
        <xdr:cNvSpPr/>
      </xdr:nvSpPr>
      <xdr:spPr>
        <a:xfrm>
          <a:off x="16129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6672</xdr:rowOff>
    </xdr:from>
    <xdr:ext cx="736600" cy="259045"/>
    <xdr:sp macro="" textlink="">
      <xdr:nvSpPr>
        <xdr:cNvPr id="340" name="テキスト ボックス 339"/>
        <xdr:cNvSpPr txBox="1"/>
      </xdr:nvSpPr>
      <xdr:spPr>
        <a:xfrm>
          <a:off x="15798800" y="10636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58204</xdr:rowOff>
    </xdr:from>
    <xdr:to>
      <xdr:col>22</xdr:col>
      <xdr:colOff>254000</xdr:colOff>
      <xdr:row>61</xdr:row>
      <xdr:rowOff>159804</xdr:rowOff>
    </xdr:to>
    <xdr:sp macro="" textlink="">
      <xdr:nvSpPr>
        <xdr:cNvPr id="341" name="円/楕円 340"/>
        <xdr:cNvSpPr/>
      </xdr:nvSpPr>
      <xdr:spPr>
        <a:xfrm>
          <a:off x="15240000" y="10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169981</xdr:rowOff>
    </xdr:from>
    <xdr:ext cx="762000" cy="259045"/>
    <xdr:sp macro="" textlink="">
      <xdr:nvSpPr>
        <xdr:cNvPr id="342" name="テキスト ボックス 341"/>
        <xdr:cNvSpPr txBox="1"/>
      </xdr:nvSpPr>
      <xdr:spPr>
        <a:xfrm>
          <a:off x="14909800" y="10285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43244</xdr:rowOff>
    </xdr:from>
    <xdr:to>
      <xdr:col>21</xdr:col>
      <xdr:colOff>50800</xdr:colOff>
      <xdr:row>61</xdr:row>
      <xdr:rowOff>144844</xdr:rowOff>
    </xdr:to>
    <xdr:sp macro="" textlink="">
      <xdr:nvSpPr>
        <xdr:cNvPr id="343" name="円/楕円 342"/>
        <xdr:cNvSpPr/>
      </xdr:nvSpPr>
      <xdr:spPr>
        <a:xfrm>
          <a:off x="14351000" y="105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129621</xdr:rowOff>
    </xdr:from>
    <xdr:ext cx="762000" cy="259045"/>
    <xdr:sp macro="" textlink="">
      <xdr:nvSpPr>
        <xdr:cNvPr id="344" name="テキスト ボックス 343"/>
        <xdr:cNvSpPr txBox="1"/>
      </xdr:nvSpPr>
      <xdr:spPr>
        <a:xfrm>
          <a:off x="14020800" y="1058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49759</xdr:rowOff>
    </xdr:from>
    <xdr:to>
      <xdr:col>19</xdr:col>
      <xdr:colOff>533400</xdr:colOff>
      <xdr:row>61</xdr:row>
      <xdr:rowOff>151359</xdr:rowOff>
    </xdr:to>
    <xdr:sp macro="" textlink="">
      <xdr:nvSpPr>
        <xdr:cNvPr id="345" name="円/楕円 344"/>
        <xdr:cNvSpPr/>
      </xdr:nvSpPr>
      <xdr:spPr>
        <a:xfrm>
          <a:off x="13462000" y="105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136136</xdr:rowOff>
    </xdr:from>
    <xdr:ext cx="762000" cy="259045"/>
    <xdr:sp macro="" textlink="">
      <xdr:nvSpPr>
        <xdr:cNvPr id="346" name="テキスト ボックス 345"/>
        <xdr:cNvSpPr txBox="1"/>
      </xdr:nvSpPr>
      <xdr:spPr>
        <a:xfrm>
          <a:off x="13131800" y="1059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実質公債比率については、類似団体を下回っているが、今後、結の浜地区の関連事業の実施に伴い、地方債の発行が増える見込みがあるため、緊急性・住民ニーズを的確に把握した事業の選択により、計画的な発行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2" name="直線コネクタ 371"/>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5"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6" name="直線コネクタ 375"/>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151130</xdr:rowOff>
    </xdr:from>
    <xdr:to>
      <xdr:col>24</xdr:col>
      <xdr:colOff>558800</xdr:colOff>
      <xdr:row>41</xdr:row>
      <xdr:rowOff>13462</xdr:rowOff>
    </xdr:to>
    <xdr:cxnSp macro="">
      <xdr:nvCxnSpPr>
        <xdr:cNvPr id="377" name="直線コネクタ 376"/>
        <xdr:cNvCxnSpPr/>
      </xdr:nvCxnSpPr>
      <xdr:spPr>
        <a:xfrm flipV="1">
          <a:off x="16179800" y="7009130"/>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11955</xdr:rowOff>
    </xdr:from>
    <xdr:ext cx="762000" cy="259045"/>
    <xdr:sp macro="" textlink="">
      <xdr:nvSpPr>
        <xdr:cNvPr id="378"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9" name="フローチャート : 判断 378"/>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41</xdr:row>
      <xdr:rowOff>56896</xdr:rowOff>
    </xdr:to>
    <xdr:cxnSp macro="">
      <xdr:nvCxnSpPr>
        <xdr:cNvPr id="380" name="直線コネクタ 379"/>
        <xdr:cNvCxnSpPr/>
      </xdr:nvCxnSpPr>
      <xdr:spPr>
        <a:xfrm flipV="1">
          <a:off x="15290800" y="704291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81" name="フローチャート : 判断 380"/>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145559</xdr:rowOff>
    </xdr:from>
    <xdr:ext cx="736600" cy="259045"/>
    <xdr:sp macro="" textlink="">
      <xdr:nvSpPr>
        <xdr:cNvPr id="382" name="テキスト ボックス 381"/>
        <xdr:cNvSpPr txBox="1"/>
      </xdr:nvSpPr>
      <xdr:spPr>
        <a:xfrm>
          <a:off x="15798800" y="7175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56896</xdr:rowOff>
    </xdr:from>
    <xdr:to>
      <xdr:col>22</xdr:col>
      <xdr:colOff>203200</xdr:colOff>
      <xdr:row>41</xdr:row>
      <xdr:rowOff>90678</xdr:rowOff>
    </xdr:to>
    <xdr:cxnSp macro="">
      <xdr:nvCxnSpPr>
        <xdr:cNvPr id="383" name="直線コネクタ 382"/>
        <xdr:cNvCxnSpPr/>
      </xdr:nvCxnSpPr>
      <xdr:spPr>
        <a:xfrm flipV="1">
          <a:off x="14401800" y="70863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4" name="フローチャート : 判断 383"/>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22369</xdr:rowOff>
    </xdr:from>
    <xdr:ext cx="762000" cy="259045"/>
    <xdr:sp macro="" textlink="">
      <xdr:nvSpPr>
        <xdr:cNvPr id="385" name="テキスト ボックス 384"/>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90678</xdr:rowOff>
    </xdr:from>
    <xdr:to>
      <xdr:col>21</xdr:col>
      <xdr:colOff>0</xdr:colOff>
      <xdr:row>41</xdr:row>
      <xdr:rowOff>124460</xdr:rowOff>
    </xdr:to>
    <xdr:cxnSp macro="">
      <xdr:nvCxnSpPr>
        <xdr:cNvPr id="386" name="直線コネクタ 385"/>
        <xdr:cNvCxnSpPr/>
      </xdr:nvCxnSpPr>
      <xdr:spPr>
        <a:xfrm flipV="1">
          <a:off x="13512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7" name="フローチャート : 判断 386"/>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65803</xdr:rowOff>
    </xdr:from>
    <xdr:ext cx="762000" cy="259045"/>
    <xdr:sp macro="" textlink="">
      <xdr:nvSpPr>
        <xdr:cNvPr id="388" name="テキスト ボックス 387"/>
        <xdr:cNvSpPr txBox="1"/>
      </xdr:nvSpPr>
      <xdr:spPr>
        <a:xfrm>
          <a:off x="14020800" y="726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9" name="フローチャート : 判断 388"/>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128541</xdr:rowOff>
    </xdr:from>
    <xdr:ext cx="762000" cy="259045"/>
    <xdr:sp macro="" textlink="">
      <xdr:nvSpPr>
        <xdr:cNvPr id="390" name="テキスト ボックス 389"/>
        <xdr:cNvSpPr txBox="1"/>
      </xdr:nvSpPr>
      <xdr:spPr>
        <a:xfrm>
          <a:off x="13131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100330</xdr:rowOff>
    </xdr:from>
    <xdr:to>
      <xdr:col>24</xdr:col>
      <xdr:colOff>609600</xdr:colOff>
      <xdr:row>41</xdr:row>
      <xdr:rowOff>30480</xdr:rowOff>
    </xdr:to>
    <xdr:sp macro="" textlink="">
      <xdr:nvSpPr>
        <xdr:cNvPr id="396" name="円/楕円 395"/>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116857</xdr:rowOff>
    </xdr:from>
    <xdr:ext cx="762000" cy="259045"/>
    <xdr:sp macro="" textlink="">
      <xdr:nvSpPr>
        <xdr:cNvPr id="397" name="公債費負担の状況該当値テキスト"/>
        <xdr:cNvSpPr txBox="1"/>
      </xdr:nvSpPr>
      <xdr:spPr>
        <a:xfrm>
          <a:off x="17106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398" name="円/楕円 397"/>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99" name="テキスト ボックス 398"/>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6096</xdr:rowOff>
    </xdr:from>
    <xdr:to>
      <xdr:col>22</xdr:col>
      <xdr:colOff>254000</xdr:colOff>
      <xdr:row>41</xdr:row>
      <xdr:rowOff>107696</xdr:rowOff>
    </xdr:to>
    <xdr:sp macro="" textlink="">
      <xdr:nvSpPr>
        <xdr:cNvPr id="400" name="円/楕円 399"/>
        <xdr:cNvSpPr/>
      </xdr:nvSpPr>
      <xdr:spPr>
        <a:xfrm>
          <a:off x="152400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117873</xdr:rowOff>
    </xdr:from>
    <xdr:ext cx="762000" cy="259045"/>
    <xdr:sp macro="" textlink="">
      <xdr:nvSpPr>
        <xdr:cNvPr id="401" name="テキスト ボックス 400"/>
        <xdr:cNvSpPr txBox="1"/>
      </xdr:nvSpPr>
      <xdr:spPr>
        <a:xfrm>
          <a:off x="14909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39878</xdr:rowOff>
    </xdr:from>
    <xdr:to>
      <xdr:col>21</xdr:col>
      <xdr:colOff>50800</xdr:colOff>
      <xdr:row>41</xdr:row>
      <xdr:rowOff>141478</xdr:rowOff>
    </xdr:to>
    <xdr:sp macro="" textlink="">
      <xdr:nvSpPr>
        <xdr:cNvPr id="402" name="円/楕円 401"/>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151655</xdr:rowOff>
    </xdr:from>
    <xdr:ext cx="762000" cy="259045"/>
    <xdr:sp macro="" textlink="">
      <xdr:nvSpPr>
        <xdr:cNvPr id="403" name="テキスト ボックス 402"/>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73660</xdr:rowOff>
    </xdr:from>
    <xdr:to>
      <xdr:col>19</xdr:col>
      <xdr:colOff>533400</xdr:colOff>
      <xdr:row>42</xdr:row>
      <xdr:rowOff>3810</xdr:rowOff>
    </xdr:to>
    <xdr:sp macro="" textlink="">
      <xdr:nvSpPr>
        <xdr:cNvPr id="404" name="円/楕円 403"/>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13987</xdr:rowOff>
    </xdr:from>
    <xdr:ext cx="762000" cy="259045"/>
    <xdr:sp macro="" textlink="">
      <xdr:nvSpPr>
        <xdr:cNvPr id="405" name="テキスト ボックス 404"/>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将来負担比率については、現在のところ類似団体平均を下回っている。主な要因としては、財政調整基金及び財産形成基金の充当可能基金残高があることがあげられる。今後も適正な基金積立を行い、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4" name="直線コネクタ 433"/>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5"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6" name="直線コネクタ 435"/>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7"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8" name="直線コネクタ 43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9"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0" name="フローチャート : 判断 439"/>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1" name="フローチャート : 判断 440"/>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2" name="テキスト ボックス 441"/>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3" name="フローチャート : 判断 442"/>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4" name="テキスト ボックス 443"/>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5" name="フローチャート : 判断 444"/>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6" name="テキスト ボックス 445"/>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7" name="フローチャート : 判断 446"/>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8" name="テキスト ボックス 447"/>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２６年度と比較すると、２．４％減となっている。要因としては、市町村総合事務組合負担金の減や退職に伴うものが主な要因と考える。</a:t>
          </a:r>
        </a:p>
        <a:p>
          <a:r>
            <a:rPr kumimoji="1" lang="ja-JP" altLang="en-US" sz="1300">
              <a:latin typeface="ＭＳ Ｐゴシック"/>
            </a:rPr>
            <a:t>類似団体と比較すると８．５％と高い水準となっている。これいは保育所等施設運営を直営で行っていることが主な要因と考える。今後、保育所統合も視野に、行財政改革の取組を通じて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28702</xdr:rowOff>
    </xdr:from>
    <xdr:to>
      <xdr:col>7</xdr:col>
      <xdr:colOff>15875</xdr:colOff>
      <xdr:row>39</xdr:row>
      <xdr:rowOff>138430</xdr:rowOff>
    </xdr:to>
    <xdr:cxnSp macro="">
      <xdr:nvCxnSpPr>
        <xdr:cNvPr id="64" name="直線コネクタ 63"/>
        <xdr:cNvCxnSpPr/>
      </xdr:nvCxnSpPr>
      <xdr:spPr>
        <a:xfrm flipV="1">
          <a:off x="3987800" y="6715252"/>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37846</xdr:rowOff>
    </xdr:from>
    <xdr:to>
      <xdr:col>5</xdr:col>
      <xdr:colOff>549275</xdr:colOff>
      <xdr:row>39</xdr:row>
      <xdr:rowOff>138430</xdr:rowOff>
    </xdr:to>
    <xdr:cxnSp macro="">
      <xdr:nvCxnSpPr>
        <xdr:cNvPr id="67" name="直線コネクタ 66"/>
        <xdr:cNvCxnSpPr/>
      </xdr:nvCxnSpPr>
      <xdr:spPr>
        <a:xfrm>
          <a:off x="3098800" y="67243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37846</xdr:rowOff>
    </xdr:from>
    <xdr:to>
      <xdr:col>4</xdr:col>
      <xdr:colOff>346075</xdr:colOff>
      <xdr:row>40</xdr:row>
      <xdr:rowOff>108712</xdr:rowOff>
    </xdr:to>
    <xdr:cxnSp macro="">
      <xdr:nvCxnSpPr>
        <xdr:cNvPr id="70" name="直線コネクタ 69"/>
        <xdr:cNvCxnSpPr/>
      </xdr:nvCxnSpPr>
      <xdr:spPr>
        <a:xfrm flipV="1">
          <a:off x="2209800" y="6724396"/>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53848</xdr:rowOff>
    </xdr:from>
    <xdr:to>
      <xdr:col>3</xdr:col>
      <xdr:colOff>142875</xdr:colOff>
      <xdr:row>40</xdr:row>
      <xdr:rowOff>108712</xdr:rowOff>
    </xdr:to>
    <xdr:cxnSp macro="">
      <xdr:nvCxnSpPr>
        <xdr:cNvPr id="73" name="直線コネクタ 72"/>
        <xdr:cNvCxnSpPr/>
      </xdr:nvCxnSpPr>
      <xdr:spPr>
        <a:xfrm>
          <a:off x="1320800" y="69118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149352</xdr:rowOff>
    </xdr:from>
    <xdr:to>
      <xdr:col>7</xdr:col>
      <xdr:colOff>66675</xdr:colOff>
      <xdr:row>39</xdr:row>
      <xdr:rowOff>79502</xdr:rowOff>
    </xdr:to>
    <xdr:sp macro="" textlink="">
      <xdr:nvSpPr>
        <xdr:cNvPr id="83" name="円/楕円 82"/>
        <xdr:cNvSpPr/>
      </xdr:nvSpPr>
      <xdr:spPr>
        <a:xfrm>
          <a:off x="47752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121429</xdr:rowOff>
    </xdr:from>
    <xdr:ext cx="762000" cy="259045"/>
    <xdr:sp macro="" textlink="">
      <xdr:nvSpPr>
        <xdr:cNvPr id="84" name="人件費該当値テキスト"/>
        <xdr:cNvSpPr txBox="1"/>
      </xdr:nvSpPr>
      <xdr:spPr>
        <a:xfrm>
          <a:off x="4914900" y="663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31.6</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87630</xdr:rowOff>
    </xdr:from>
    <xdr:to>
      <xdr:col>5</xdr:col>
      <xdr:colOff>600075</xdr:colOff>
      <xdr:row>40</xdr:row>
      <xdr:rowOff>17780</xdr:rowOff>
    </xdr:to>
    <xdr:sp macro="" textlink="">
      <xdr:nvSpPr>
        <xdr:cNvPr id="85" name="円/楕円 84"/>
        <xdr:cNvSpPr/>
      </xdr:nvSpPr>
      <xdr:spPr>
        <a:xfrm>
          <a:off x="3937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2557</xdr:rowOff>
    </xdr:from>
    <xdr:ext cx="736600" cy="259045"/>
    <xdr:sp macro="" textlink="">
      <xdr:nvSpPr>
        <xdr:cNvPr id="86" name="テキスト ボックス 85"/>
        <xdr:cNvSpPr txBox="1"/>
      </xdr:nvSpPr>
      <xdr:spPr>
        <a:xfrm>
          <a:off x="3606800" y="686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158496</xdr:rowOff>
    </xdr:from>
    <xdr:to>
      <xdr:col>4</xdr:col>
      <xdr:colOff>396875</xdr:colOff>
      <xdr:row>39</xdr:row>
      <xdr:rowOff>88646</xdr:rowOff>
    </xdr:to>
    <xdr:sp macro="" textlink="">
      <xdr:nvSpPr>
        <xdr:cNvPr id="87" name="円/楕円 86"/>
        <xdr:cNvSpPr/>
      </xdr:nvSpPr>
      <xdr:spPr>
        <a:xfrm>
          <a:off x="3048000" y="667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73423</xdr:rowOff>
    </xdr:from>
    <xdr:ext cx="762000" cy="259045"/>
    <xdr:sp macro="" textlink="">
      <xdr:nvSpPr>
        <xdr:cNvPr id="88" name="テキスト ボックス 87"/>
        <xdr:cNvSpPr txBox="1"/>
      </xdr:nvSpPr>
      <xdr:spPr>
        <a:xfrm>
          <a:off x="2717800" y="675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31.8</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57912</xdr:rowOff>
    </xdr:from>
    <xdr:to>
      <xdr:col>3</xdr:col>
      <xdr:colOff>193675</xdr:colOff>
      <xdr:row>40</xdr:row>
      <xdr:rowOff>159512</xdr:rowOff>
    </xdr:to>
    <xdr:sp macro="" textlink="">
      <xdr:nvSpPr>
        <xdr:cNvPr id="89" name="円/楕円 88"/>
        <xdr:cNvSpPr/>
      </xdr:nvSpPr>
      <xdr:spPr>
        <a:xfrm>
          <a:off x="2159000" y="691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144289</xdr:rowOff>
    </xdr:from>
    <xdr:ext cx="762000" cy="259045"/>
    <xdr:sp macro="" textlink="">
      <xdr:nvSpPr>
        <xdr:cNvPr id="90" name="テキスト ボックス 89"/>
        <xdr:cNvSpPr txBox="1"/>
      </xdr:nvSpPr>
      <xdr:spPr>
        <a:xfrm>
          <a:off x="1828800" y="700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3048</xdr:rowOff>
    </xdr:from>
    <xdr:to>
      <xdr:col>1</xdr:col>
      <xdr:colOff>676275</xdr:colOff>
      <xdr:row>40</xdr:row>
      <xdr:rowOff>104648</xdr:rowOff>
    </xdr:to>
    <xdr:sp macro="" textlink="">
      <xdr:nvSpPr>
        <xdr:cNvPr id="91" name="円/楕円 90"/>
        <xdr:cNvSpPr/>
      </xdr:nvSpPr>
      <xdr:spPr>
        <a:xfrm>
          <a:off x="1270000" y="686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89425</xdr:rowOff>
    </xdr:from>
    <xdr:ext cx="762000" cy="259045"/>
    <xdr:sp macro="" textlink="">
      <xdr:nvSpPr>
        <xdr:cNvPr id="92" name="テキスト ボックス 91"/>
        <xdr:cNvSpPr txBox="1"/>
      </xdr:nvSpPr>
      <xdr:spPr>
        <a:xfrm>
          <a:off x="939800" y="694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２６年度と比べると、０．１％減となっている。類似団体とは、同水準となっている。今後、委託料等の削減に努め、健全な財政運営に努める。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127000</xdr:rowOff>
    </xdr:from>
    <xdr:to>
      <xdr:col>24</xdr:col>
      <xdr:colOff>31750</xdr:colOff>
      <xdr:row>16</xdr:row>
      <xdr:rowOff>149860</xdr:rowOff>
    </xdr:to>
    <xdr:cxnSp macro="">
      <xdr:nvCxnSpPr>
        <xdr:cNvPr id="125" name="直線コネクタ 124"/>
        <xdr:cNvCxnSpPr/>
      </xdr:nvCxnSpPr>
      <xdr:spPr>
        <a:xfrm>
          <a:off x="15671800" y="2870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16</xdr:row>
      <xdr:rowOff>127000</xdr:rowOff>
    </xdr:to>
    <xdr:cxnSp macro="">
      <xdr:nvCxnSpPr>
        <xdr:cNvPr id="128" name="直線コネクタ 127"/>
        <xdr:cNvCxnSpPr/>
      </xdr:nvCxnSpPr>
      <xdr:spPr>
        <a:xfrm>
          <a:off x="14782800" y="2832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88900</xdr:rowOff>
    </xdr:from>
    <xdr:to>
      <xdr:col>21</xdr:col>
      <xdr:colOff>361950</xdr:colOff>
      <xdr:row>17</xdr:row>
      <xdr:rowOff>85090</xdr:rowOff>
    </xdr:to>
    <xdr:cxnSp macro="">
      <xdr:nvCxnSpPr>
        <xdr:cNvPr id="131" name="直線コネクタ 130"/>
        <xdr:cNvCxnSpPr/>
      </xdr:nvCxnSpPr>
      <xdr:spPr>
        <a:xfrm flipV="1">
          <a:off x="13893800" y="283210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69850</xdr:rowOff>
    </xdr:from>
    <xdr:to>
      <xdr:col>20</xdr:col>
      <xdr:colOff>158750</xdr:colOff>
      <xdr:row>17</xdr:row>
      <xdr:rowOff>85090</xdr:rowOff>
    </xdr:to>
    <xdr:cxnSp macro="">
      <xdr:nvCxnSpPr>
        <xdr:cNvPr id="134" name="直線コネクタ 133"/>
        <xdr:cNvCxnSpPr/>
      </xdr:nvCxnSpPr>
      <xdr:spPr>
        <a:xfrm>
          <a:off x="13004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44" name="円/楕円 143"/>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115587</xdr:rowOff>
    </xdr:from>
    <xdr:ext cx="762000" cy="259045"/>
    <xdr:sp macro="" textlink="">
      <xdr:nvSpPr>
        <xdr:cNvPr id="145" name="物件費該当値テキスト"/>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76200</xdr:rowOff>
    </xdr:from>
    <xdr:to>
      <xdr:col>22</xdr:col>
      <xdr:colOff>615950</xdr:colOff>
      <xdr:row>17</xdr:row>
      <xdr:rowOff>6350</xdr:rowOff>
    </xdr:to>
    <xdr:sp macro="" textlink="">
      <xdr:nvSpPr>
        <xdr:cNvPr id="146" name="円/楕円 145"/>
        <xdr:cNvSpPr/>
      </xdr:nvSpPr>
      <xdr:spPr>
        <a:xfrm>
          <a:off x="15621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47" name="テキスト ボックス 146"/>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48" name="円/楕円 147"/>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49" name="テキスト ボックス 148"/>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34290</xdr:rowOff>
    </xdr:from>
    <xdr:to>
      <xdr:col>20</xdr:col>
      <xdr:colOff>209550</xdr:colOff>
      <xdr:row>17</xdr:row>
      <xdr:rowOff>135890</xdr:rowOff>
    </xdr:to>
    <xdr:sp macro="" textlink="">
      <xdr:nvSpPr>
        <xdr:cNvPr id="150" name="円/楕円 149"/>
        <xdr:cNvSpPr/>
      </xdr:nvSpPr>
      <xdr:spPr>
        <a:xfrm>
          <a:off x="13843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120667</xdr:rowOff>
    </xdr:from>
    <xdr:ext cx="762000" cy="259045"/>
    <xdr:sp macro="" textlink="">
      <xdr:nvSpPr>
        <xdr:cNvPr id="151" name="テキスト ボックス 150"/>
        <xdr:cNvSpPr txBox="1"/>
      </xdr:nvSpPr>
      <xdr:spPr>
        <a:xfrm>
          <a:off x="13512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19050</xdr:rowOff>
    </xdr:from>
    <xdr:to>
      <xdr:col>19</xdr:col>
      <xdr:colOff>6350</xdr:colOff>
      <xdr:row>17</xdr:row>
      <xdr:rowOff>120650</xdr:rowOff>
    </xdr:to>
    <xdr:sp macro="" textlink="">
      <xdr:nvSpPr>
        <xdr:cNvPr id="152" name="円/楕円 151"/>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105427</xdr:rowOff>
    </xdr:from>
    <xdr:ext cx="762000" cy="259045"/>
    <xdr:sp macro="" textlink="">
      <xdr:nvSpPr>
        <xdr:cNvPr id="153" name="テキスト ボックス 152"/>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２６年度と比べると０．４％増となっている。類似団体と比べると、０．８％と上回っている。制度の適正な運用と、村単独事業費の抑制を行いながら、扶助費の上昇に歯止めをかけるよう努める。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102507</xdr:rowOff>
    </xdr:from>
    <xdr:to>
      <xdr:col>7</xdr:col>
      <xdr:colOff>15875</xdr:colOff>
      <xdr:row>55</xdr:row>
      <xdr:rowOff>167822</xdr:rowOff>
    </xdr:to>
    <xdr:cxnSp macro="">
      <xdr:nvCxnSpPr>
        <xdr:cNvPr id="187" name="直線コネクタ 186"/>
        <xdr:cNvCxnSpPr/>
      </xdr:nvCxnSpPr>
      <xdr:spPr>
        <a:xfrm>
          <a:off x="3987800" y="95322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102507</xdr:rowOff>
    </xdr:from>
    <xdr:to>
      <xdr:col>5</xdr:col>
      <xdr:colOff>549275</xdr:colOff>
      <xdr:row>56</xdr:row>
      <xdr:rowOff>29028</xdr:rowOff>
    </xdr:to>
    <xdr:cxnSp macro="">
      <xdr:nvCxnSpPr>
        <xdr:cNvPr id="190" name="直線コネクタ 189"/>
        <xdr:cNvCxnSpPr/>
      </xdr:nvCxnSpPr>
      <xdr:spPr>
        <a:xfrm flipV="1">
          <a:off x="3098800" y="95322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151493</xdr:rowOff>
    </xdr:from>
    <xdr:to>
      <xdr:col>4</xdr:col>
      <xdr:colOff>346075</xdr:colOff>
      <xdr:row>56</xdr:row>
      <xdr:rowOff>29028</xdr:rowOff>
    </xdr:to>
    <xdr:cxnSp macro="">
      <xdr:nvCxnSpPr>
        <xdr:cNvPr id="193" name="直線コネクタ 192"/>
        <xdr:cNvCxnSpPr/>
      </xdr:nvCxnSpPr>
      <xdr:spPr>
        <a:xfrm>
          <a:off x="2209800" y="95812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86178</xdr:rowOff>
    </xdr:from>
    <xdr:to>
      <xdr:col>3</xdr:col>
      <xdr:colOff>142875</xdr:colOff>
      <xdr:row>55</xdr:row>
      <xdr:rowOff>151493</xdr:rowOff>
    </xdr:to>
    <xdr:cxnSp macro="">
      <xdr:nvCxnSpPr>
        <xdr:cNvPr id="196" name="直線コネクタ 195"/>
        <xdr:cNvCxnSpPr/>
      </xdr:nvCxnSpPr>
      <xdr:spPr>
        <a:xfrm>
          <a:off x="1320800" y="9515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117022</xdr:rowOff>
    </xdr:from>
    <xdr:to>
      <xdr:col>7</xdr:col>
      <xdr:colOff>66675</xdr:colOff>
      <xdr:row>56</xdr:row>
      <xdr:rowOff>47172</xdr:rowOff>
    </xdr:to>
    <xdr:sp macro="" textlink="">
      <xdr:nvSpPr>
        <xdr:cNvPr id="206" name="円/楕円 205"/>
        <xdr:cNvSpPr/>
      </xdr:nvSpPr>
      <xdr:spPr>
        <a:xfrm>
          <a:off x="47752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89099</xdr:rowOff>
    </xdr:from>
    <xdr:ext cx="762000" cy="259045"/>
    <xdr:sp macro="" textlink="">
      <xdr:nvSpPr>
        <xdr:cNvPr id="207" name="扶助費該当値テキスト"/>
        <xdr:cNvSpPr txBox="1"/>
      </xdr:nvSpPr>
      <xdr:spPr>
        <a:xfrm>
          <a:off x="49149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51707</xdr:rowOff>
    </xdr:from>
    <xdr:to>
      <xdr:col>5</xdr:col>
      <xdr:colOff>600075</xdr:colOff>
      <xdr:row>55</xdr:row>
      <xdr:rowOff>153307</xdr:rowOff>
    </xdr:to>
    <xdr:sp macro="" textlink="">
      <xdr:nvSpPr>
        <xdr:cNvPr id="208" name="円/楕円 207"/>
        <xdr:cNvSpPr/>
      </xdr:nvSpPr>
      <xdr:spPr>
        <a:xfrm>
          <a:off x="39370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138084</xdr:rowOff>
    </xdr:from>
    <xdr:ext cx="736600" cy="259045"/>
    <xdr:sp macro="" textlink="">
      <xdr:nvSpPr>
        <xdr:cNvPr id="209" name="テキスト ボックス 208"/>
        <xdr:cNvSpPr txBox="1"/>
      </xdr:nvSpPr>
      <xdr:spPr>
        <a:xfrm>
          <a:off x="3606800" y="9567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149678</xdr:rowOff>
    </xdr:from>
    <xdr:to>
      <xdr:col>4</xdr:col>
      <xdr:colOff>396875</xdr:colOff>
      <xdr:row>56</xdr:row>
      <xdr:rowOff>79828</xdr:rowOff>
    </xdr:to>
    <xdr:sp macro="" textlink="">
      <xdr:nvSpPr>
        <xdr:cNvPr id="210" name="円/楕円 209"/>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64605</xdr:rowOff>
    </xdr:from>
    <xdr:ext cx="762000" cy="259045"/>
    <xdr:sp macro="" textlink="">
      <xdr:nvSpPr>
        <xdr:cNvPr id="211" name="テキスト ボックス 210"/>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100693</xdr:rowOff>
    </xdr:from>
    <xdr:to>
      <xdr:col>3</xdr:col>
      <xdr:colOff>193675</xdr:colOff>
      <xdr:row>56</xdr:row>
      <xdr:rowOff>30843</xdr:rowOff>
    </xdr:to>
    <xdr:sp macro="" textlink="">
      <xdr:nvSpPr>
        <xdr:cNvPr id="212" name="円/楕円 211"/>
        <xdr:cNvSpPr/>
      </xdr:nvSpPr>
      <xdr:spPr>
        <a:xfrm>
          <a:off x="2159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213" name="テキスト ボックス 212"/>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14" name="円/楕円 213"/>
        <xdr:cNvSpPr/>
      </xdr:nvSpPr>
      <xdr:spPr>
        <a:xfrm>
          <a:off x="1270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15" name="テキスト ボックス 214"/>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２％減となっている。主な要因としては、繰出金の減である。類似団体平均との比較では上回っているので、今後、下水道事業や簡易水道事業については、経費を節減するとともに、独立採算の原則に立ち返った料金の値上げによる健全化を図り、繰出金の削減に努める。</a:t>
          </a: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117856</xdr:rowOff>
    </xdr:from>
    <xdr:to>
      <xdr:col>24</xdr:col>
      <xdr:colOff>31750</xdr:colOff>
      <xdr:row>57</xdr:row>
      <xdr:rowOff>37846</xdr:rowOff>
    </xdr:to>
    <xdr:cxnSp macro="">
      <xdr:nvCxnSpPr>
        <xdr:cNvPr id="245" name="直線コネクタ 244"/>
        <xdr:cNvCxnSpPr/>
      </xdr:nvCxnSpPr>
      <xdr:spPr>
        <a:xfrm flipV="1">
          <a:off x="15671800" y="9719056"/>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37846</xdr:rowOff>
    </xdr:from>
    <xdr:to>
      <xdr:col>22</xdr:col>
      <xdr:colOff>565150</xdr:colOff>
      <xdr:row>57</xdr:row>
      <xdr:rowOff>110998</xdr:rowOff>
    </xdr:to>
    <xdr:cxnSp macro="">
      <xdr:nvCxnSpPr>
        <xdr:cNvPr id="248" name="直線コネクタ 247"/>
        <xdr:cNvCxnSpPr/>
      </xdr:nvCxnSpPr>
      <xdr:spPr>
        <a:xfrm flipV="1">
          <a:off x="14782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37846</xdr:rowOff>
    </xdr:from>
    <xdr:to>
      <xdr:col>21</xdr:col>
      <xdr:colOff>361950</xdr:colOff>
      <xdr:row>57</xdr:row>
      <xdr:rowOff>110998</xdr:rowOff>
    </xdr:to>
    <xdr:cxnSp macro="">
      <xdr:nvCxnSpPr>
        <xdr:cNvPr id="251" name="直線コネクタ 250"/>
        <xdr:cNvCxnSpPr/>
      </xdr:nvCxnSpPr>
      <xdr:spPr>
        <a:xfrm>
          <a:off x="13893800" y="981049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19558</xdr:rowOff>
    </xdr:from>
    <xdr:to>
      <xdr:col>20</xdr:col>
      <xdr:colOff>158750</xdr:colOff>
      <xdr:row>57</xdr:row>
      <xdr:rowOff>37846</xdr:rowOff>
    </xdr:to>
    <xdr:cxnSp macro="">
      <xdr:nvCxnSpPr>
        <xdr:cNvPr id="254" name="直線コネクタ 253"/>
        <xdr:cNvCxnSpPr/>
      </xdr:nvCxnSpPr>
      <xdr:spPr>
        <a:xfrm>
          <a:off x="13004800" y="97922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67056</xdr:rowOff>
    </xdr:from>
    <xdr:to>
      <xdr:col>24</xdr:col>
      <xdr:colOff>82550</xdr:colOff>
      <xdr:row>56</xdr:row>
      <xdr:rowOff>168656</xdr:rowOff>
    </xdr:to>
    <xdr:sp macro="" textlink="">
      <xdr:nvSpPr>
        <xdr:cNvPr id="264" name="円/楕円 263"/>
        <xdr:cNvSpPr/>
      </xdr:nvSpPr>
      <xdr:spPr>
        <a:xfrm>
          <a:off x="16459200" y="966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39133</xdr:rowOff>
    </xdr:from>
    <xdr:ext cx="762000" cy="259045"/>
    <xdr:sp macro="" textlink="">
      <xdr:nvSpPr>
        <xdr:cNvPr id="265" name="その他該当値テキスト"/>
        <xdr:cNvSpPr txBox="1"/>
      </xdr:nvSpPr>
      <xdr:spPr>
        <a:xfrm>
          <a:off x="165989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158496</xdr:rowOff>
    </xdr:from>
    <xdr:to>
      <xdr:col>22</xdr:col>
      <xdr:colOff>615950</xdr:colOff>
      <xdr:row>57</xdr:row>
      <xdr:rowOff>88646</xdr:rowOff>
    </xdr:to>
    <xdr:sp macro="" textlink="">
      <xdr:nvSpPr>
        <xdr:cNvPr id="266" name="円/楕円 265"/>
        <xdr:cNvSpPr/>
      </xdr:nvSpPr>
      <xdr:spPr>
        <a:xfrm>
          <a:off x="15621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73423</xdr:rowOff>
    </xdr:from>
    <xdr:ext cx="736600" cy="259045"/>
    <xdr:sp macro="" textlink="">
      <xdr:nvSpPr>
        <xdr:cNvPr id="267" name="テキスト ボックス 266"/>
        <xdr:cNvSpPr txBox="1"/>
      </xdr:nvSpPr>
      <xdr:spPr>
        <a:xfrm>
          <a:off x="15290800" y="9846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60198</xdr:rowOff>
    </xdr:from>
    <xdr:to>
      <xdr:col>21</xdr:col>
      <xdr:colOff>412750</xdr:colOff>
      <xdr:row>57</xdr:row>
      <xdr:rowOff>161798</xdr:rowOff>
    </xdr:to>
    <xdr:sp macro="" textlink="">
      <xdr:nvSpPr>
        <xdr:cNvPr id="268" name="円/楕円 267"/>
        <xdr:cNvSpPr/>
      </xdr:nvSpPr>
      <xdr:spPr>
        <a:xfrm>
          <a:off x="14732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146575</xdr:rowOff>
    </xdr:from>
    <xdr:ext cx="762000" cy="259045"/>
    <xdr:sp macro="" textlink="">
      <xdr:nvSpPr>
        <xdr:cNvPr id="269" name="テキスト ボックス 268"/>
        <xdr:cNvSpPr txBox="1"/>
      </xdr:nvSpPr>
      <xdr:spPr>
        <a:xfrm>
          <a:off x="14401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158496</xdr:rowOff>
    </xdr:from>
    <xdr:to>
      <xdr:col>20</xdr:col>
      <xdr:colOff>209550</xdr:colOff>
      <xdr:row>57</xdr:row>
      <xdr:rowOff>88646</xdr:rowOff>
    </xdr:to>
    <xdr:sp macro="" textlink="">
      <xdr:nvSpPr>
        <xdr:cNvPr id="270" name="円/楕円 269"/>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73423</xdr:rowOff>
    </xdr:from>
    <xdr:ext cx="762000" cy="259045"/>
    <xdr:sp macro="" textlink="">
      <xdr:nvSpPr>
        <xdr:cNvPr id="271" name="テキスト ボックス 270"/>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140208</xdr:rowOff>
    </xdr:from>
    <xdr:to>
      <xdr:col>19</xdr:col>
      <xdr:colOff>6350</xdr:colOff>
      <xdr:row>57</xdr:row>
      <xdr:rowOff>70358</xdr:rowOff>
    </xdr:to>
    <xdr:sp macro="" textlink="">
      <xdr:nvSpPr>
        <xdr:cNvPr id="272" name="円/楕円 271"/>
        <xdr:cNvSpPr/>
      </xdr:nvSpPr>
      <xdr:spPr>
        <a:xfrm>
          <a:off x="12954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55135</xdr:rowOff>
    </xdr:from>
    <xdr:ext cx="762000" cy="259045"/>
    <xdr:sp macro="" textlink="">
      <xdr:nvSpPr>
        <xdr:cNvPr id="273" name="テキスト ボックス 272"/>
        <xdr:cNvSpPr txBox="1"/>
      </xdr:nvSpPr>
      <xdr:spPr>
        <a:xfrm>
          <a:off x="12623800" y="982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H</a:t>
          </a:r>
          <a:r>
            <a:rPr kumimoji="1" lang="ja-JP" altLang="en-US" sz="1300">
              <a:latin typeface="ＭＳ Ｐゴシック"/>
            </a:rPr>
            <a:t>２６年度と比べると、０．８％増となっている。類似団体と比較しても、３．１％高い水準となっている。一部事務組合への負担金の増が主な要因と考える。今後、村単独で行っている補助金等の見直しも図りながら補助費等の抑制に努める。</a:t>
          </a: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14986</xdr:rowOff>
    </xdr:from>
    <xdr:to>
      <xdr:col>24</xdr:col>
      <xdr:colOff>31750</xdr:colOff>
      <xdr:row>37</xdr:row>
      <xdr:rowOff>51562</xdr:rowOff>
    </xdr:to>
    <xdr:cxnSp macro="">
      <xdr:nvCxnSpPr>
        <xdr:cNvPr id="303" name="直線コネクタ 302"/>
        <xdr:cNvCxnSpPr/>
      </xdr:nvCxnSpPr>
      <xdr:spPr>
        <a:xfrm>
          <a:off x="15671800" y="63586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47007</xdr:rowOff>
    </xdr:from>
    <xdr:ext cx="762000" cy="259045"/>
    <xdr:sp macro="" textlink="">
      <xdr:nvSpPr>
        <xdr:cNvPr id="304" name="補助費等平均値テキスト"/>
        <xdr:cNvSpPr txBox="1"/>
      </xdr:nvSpPr>
      <xdr:spPr>
        <a:xfrm>
          <a:off x="16598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163576</xdr:rowOff>
    </xdr:from>
    <xdr:to>
      <xdr:col>22</xdr:col>
      <xdr:colOff>565150</xdr:colOff>
      <xdr:row>37</xdr:row>
      <xdr:rowOff>14986</xdr:rowOff>
    </xdr:to>
    <xdr:cxnSp macro="">
      <xdr:nvCxnSpPr>
        <xdr:cNvPr id="306" name="直線コネクタ 305"/>
        <xdr:cNvCxnSpPr/>
      </xdr:nvCxnSpPr>
      <xdr:spPr>
        <a:xfrm>
          <a:off x="14782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169689</xdr:rowOff>
    </xdr:from>
    <xdr:ext cx="736600" cy="259045"/>
    <xdr:sp macro="" textlink="">
      <xdr:nvSpPr>
        <xdr:cNvPr id="308" name="テキスト ボックス 307"/>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5842</xdr:rowOff>
    </xdr:to>
    <xdr:cxnSp macro="">
      <xdr:nvCxnSpPr>
        <xdr:cNvPr id="309" name="直線コネクタ 308"/>
        <xdr:cNvCxnSpPr/>
      </xdr:nvCxnSpPr>
      <xdr:spPr>
        <a:xfrm flipV="1">
          <a:off x="13893800" y="6335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1" name="テキスト ボックス 310"/>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5842</xdr:rowOff>
    </xdr:to>
    <xdr:cxnSp macro="">
      <xdr:nvCxnSpPr>
        <xdr:cNvPr id="312" name="直線コネクタ 311"/>
        <xdr:cNvCxnSpPr/>
      </xdr:nvCxnSpPr>
      <xdr:spPr>
        <a:xfrm>
          <a:off x="13004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14" name="テキスト ボックス 313"/>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22" name="円/楕円 321"/>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144289</xdr:rowOff>
    </xdr:from>
    <xdr:ext cx="762000" cy="259045"/>
    <xdr:sp macro="" textlink="">
      <xdr:nvSpPr>
        <xdr:cNvPr id="323"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135636</xdr:rowOff>
    </xdr:from>
    <xdr:to>
      <xdr:col>22</xdr:col>
      <xdr:colOff>615950</xdr:colOff>
      <xdr:row>37</xdr:row>
      <xdr:rowOff>65786</xdr:rowOff>
    </xdr:to>
    <xdr:sp macro="" textlink="">
      <xdr:nvSpPr>
        <xdr:cNvPr id="324" name="円/楕円 323"/>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50563</xdr:rowOff>
    </xdr:from>
    <xdr:ext cx="736600" cy="259045"/>
    <xdr:sp macro="" textlink="">
      <xdr:nvSpPr>
        <xdr:cNvPr id="325" name="テキスト ボックス 324"/>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6" name="円/楕円 325"/>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27" name="テキスト ボックス 32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126492</xdr:rowOff>
    </xdr:from>
    <xdr:to>
      <xdr:col>20</xdr:col>
      <xdr:colOff>209550</xdr:colOff>
      <xdr:row>37</xdr:row>
      <xdr:rowOff>56642</xdr:rowOff>
    </xdr:to>
    <xdr:sp macro="" textlink="">
      <xdr:nvSpPr>
        <xdr:cNvPr id="328" name="円/楕円 327"/>
        <xdr:cNvSpPr/>
      </xdr:nvSpPr>
      <xdr:spPr>
        <a:xfrm>
          <a:off x="13843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41419</xdr:rowOff>
    </xdr:from>
    <xdr:ext cx="762000" cy="259045"/>
    <xdr:sp macro="" textlink="">
      <xdr:nvSpPr>
        <xdr:cNvPr id="329" name="テキスト ボックス 328"/>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30" name="円/楕円 329"/>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31" name="テキスト ボックス 330"/>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６．４％下回っているが、今後、結の浜地区への関連事業等の実施により地方債の発行が増えることが見込まれているため、緊急性・住民ニーズを的確に把握した事業の選択により、計画的な発行に努める。</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73660</xdr:rowOff>
    </xdr:from>
    <xdr:to>
      <xdr:col>7</xdr:col>
      <xdr:colOff>15875</xdr:colOff>
      <xdr:row>75</xdr:row>
      <xdr:rowOff>130810</xdr:rowOff>
    </xdr:to>
    <xdr:cxnSp macro="">
      <xdr:nvCxnSpPr>
        <xdr:cNvPr id="363" name="直線コネクタ 362"/>
        <xdr:cNvCxnSpPr/>
      </xdr:nvCxnSpPr>
      <xdr:spPr>
        <a:xfrm flipV="1">
          <a:off x="3987800" y="1293241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67327</xdr:rowOff>
    </xdr:from>
    <xdr:ext cx="762000" cy="259045"/>
    <xdr:sp macro="" textlink="">
      <xdr:nvSpPr>
        <xdr:cNvPr id="364" name="公債費平均値テキスト"/>
        <xdr:cNvSpPr txBox="1"/>
      </xdr:nvSpPr>
      <xdr:spPr>
        <a:xfrm>
          <a:off x="4914900" y="13097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127000</xdr:rowOff>
    </xdr:from>
    <xdr:to>
      <xdr:col>5</xdr:col>
      <xdr:colOff>549275</xdr:colOff>
      <xdr:row>75</xdr:row>
      <xdr:rowOff>130810</xdr:rowOff>
    </xdr:to>
    <xdr:cxnSp macro="">
      <xdr:nvCxnSpPr>
        <xdr:cNvPr id="366" name="直線コネクタ 365"/>
        <xdr:cNvCxnSpPr/>
      </xdr:nvCxnSpPr>
      <xdr:spPr>
        <a:xfrm>
          <a:off x="3098800" y="129857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68" name="テキスト ボックス 367"/>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127000</xdr:rowOff>
    </xdr:from>
    <xdr:to>
      <xdr:col>4</xdr:col>
      <xdr:colOff>346075</xdr:colOff>
      <xdr:row>75</xdr:row>
      <xdr:rowOff>157480</xdr:rowOff>
    </xdr:to>
    <xdr:cxnSp macro="">
      <xdr:nvCxnSpPr>
        <xdr:cNvPr id="369" name="直線コネクタ 368"/>
        <xdr:cNvCxnSpPr/>
      </xdr:nvCxnSpPr>
      <xdr:spPr>
        <a:xfrm flipV="1">
          <a:off x="2209800" y="1298575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48277</xdr:rowOff>
    </xdr:from>
    <xdr:ext cx="762000" cy="259045"/>
    <xdr:sp macro="" textlink="">
      <xdr:nvSpPr>
        <xdr:cNvPr id="371" name="テキスト ボックス 370"/>
        <xdr:cNvSpPr txBox="1"/>
      </xdr:nvSpPr>
      <xdr:spPr>
        <a:xfrm>
          <a:off x="2717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157480</xdr:rowOff>
    </xdr:from>
    <xdr:to>
      <xdr:col>3</xdr:col>
      <xdr:colOff>142875</xdr:colOff>
      <xdr:row>75</xdr:row>
      <xdr:rowOff>161289</xdr:rowOff>
    </xdr:to>
    <xdr:cxnSp macro="">
      <xdr:nvCxnSpPr>
        <xdr:cNvPr id="372" name="直線コネクタ 371"/>
        <xdr:cNvCxnSpPr/>
      </xdr:nvCxnSpPr>
      <xdr:spPr>
        <a:xfrm flipV="1">
          <a:off x="1320800" y="130162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55897</xdr:rowOff>
    </xdr:from>
    <xdr:ext cx="762000" cy="259045"/>
    <xdr:sp macro="" textlink="">
      <xdr:nvSpPr>
        <xdr:cNvPr id="374" name="テキスト ボックス 373"/>
        <xdr:cNvSpPr txBox="1"/>
      </xdr:nvSpPr>
      <xdr:spPr>
        <a:xfrm>
          <a:off x="1828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128288</xdr:rowOff>
    </xdr:from>
    <xdr:ext cx="762000" cy="259045"/>
    <xdr:sp macro="" textlink="">
      <xdr:nvSpPr>
        <xdr:cNvPr id="376" name="テキスト ボックス 375"/>
        <xdr:cNvSpPr txBox="1"/>
      </xdr:nvSpPr>
      <xdr:spPr>
        <a:xfrm>
          <a:off x="939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22860</xdr:rowOff>
    </xdr:from>
    <xdr:to>
      <xdr:col>7</xdr:col>
      <xdr:colOff>66675</xdr:colOff>
      <xdr:row>75</xdr:row>
      <xdr:rowOff>124460</xdr:rowOff>
    </xdr:to>
    <xdr:sp macro="" textlink="">
      <xdr:nvSpPr>
        <xdr:cNvPr id="382" name="円/楕円 381"/>
        <xdr:cNvSpPr/>
      </xdr:nvSpPr>
      <xdr:spPr>
        <a:xfrm>
          <a:off x="47752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39387</xdr:rowOff>
    </xdr:from>
    <xdr:ext cx="762000" cy="259045"/>
    <xdr:sp macro="" textlink="">
      <xdr:nvSpPr>
        <xdr:cNvPr id="383" name="公債費該当値テキスト"/>
        <xdr:cNvSpPr txBox="1"/>
      </xdr:nvSpPr>
      <xdr:spPr>
        <a:xfrm>
          <a:off x="49149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80010</xdr:rowOff>
    </xdr:from>
    <xdr:to>
      <xdr:col>5</xdr:col>
      <xdr:colOff>600075</xdr:colOff>
      <xdr:row>76</xdr:row>
      <xdr:rowOff>10161</xdr:rowOff>
    </xdr:to>
    <xdr:sp macro="" textlink="">
      <xdr:nvSpPr>
        <xdr:cNvPr id="384" name="円/楕円 383"/>
        <xdr:cNvSpPr/>
      </xdr:nvSpPr>
      <xdr:spPr>
        <a:xfrm>
          <a:off x="3937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20337</xdr:rowOff>
    </xdr:from>
    <xdr:ext cx="736600" cy="259045"/>
    <xdr:sp macro="" textlink="">
      <xdr:nvSpPr>
        <xdr:cNvPr id="385" name="テキスト ボックス 384"/>
        <xdr:cNvSpPr txBox="1"/>
      </xdr:nvSpPr>
      <xdr:spPr>
        <a:xfrm>
          <a:off x="3606800" y="1270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76200</xdr:rowOff>
    </xdr:from>
    <xdr:to>
      <xdr:col>4</xdr:col>
      <xdr:colOff>396875</xdr:colOff>
      <xdr:row>76</xdr:row>
      <xdr:rowOff>6350</xdr:rowOff>
    </xdr:to>
    <xdr:sp macro="" textlink="">
      <xdr:nvSpPr>
        <xdr:cNvPr id="386" name="円/楕円 385"/>
        <xdr:cNvSpPr/>
      </xdr:nvSpPr>
      <xdr:spPr>
        <a:xfrm>
          <a:off x="3048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16527</xdr:rowOff>
    </xdr:from>
    <xdr:ext cx="762000" cy="259045"/>
    <xdr:sp macro="" textlink="">
      <xdr:nvSpPr>
        <xdr:cNvPr id="387" name="テキスト ボックス 386"/>
        <xdr:cNvSpPr txBox="1"/>
      </xdr:nvSpPr>
      <xdr:spPr>
        <a:xfrm>
          <a:off x="2717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106680</xdr:rowOff>
    </xdr:from>
    <xdr:to>
      <xdr:col>3</xdr:col>
      <xdr:colOff>193675</xdr:colOff>
      <xdr:row>76</xdr:row>
      <xdr:rowOff>36830</xdr:rowOff>
    </xdr:to>
    <xdr:sp macro="" textlink="">
      <xdr:nvSpPr>
        <xdr:cNvPr id="388" name="円/楕円 387"/>
        <xdr:cNvSpPr/>
      </xdr:nvSpPr>
      <xdr:spPr>
        <a:xfrm>
          <a:off x="2159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47007</xdr:rowOff>
    </xdr:from>
    <xdr:ext cx="762000" cy="259045"/>
    <xdr:sp macro="" textlink="">
      <xdr:nvSpPr>
        <xdr:cNvPr id="389" name="テキスト ボックス 388"/>
        <xdr:cNvSpPr txBox="1"/>
      </xdr:nvSpPr>
      <xdr:spPr>
        <a:xfrm>
          <a:off x="1828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110490</xdr:rowOff>
    </xdr:from>
    <xdr:to>
      <xdr:col>1</xdr:col>
      <xdr:colOff>676275</xdr:colOff>
      <xdr:row>76</xdr:row>
      <xdr:rowOff>40639</xdr:rowOff>
    </xdr:to>
    <xdr:sp macro="" textlink="">
      <xdr:nvSpPr>
        <xdr:cNvPr id="390" name="円/楕円 389"/>
        <xdr:cNvSpPr/>
      </xdr:nvSpPr>
      <xdr:spPr>
        <a:xfrm>
          <a:off x="1270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50817</xdr:rowOff>
    </xdr:from>
    <xdr:ext cx="762000" cy="259045"/>
    <xdr:sp macro="" textlink="">
      <xdr:nvSpPr>
        <xdr:cNvPr id="391" name="テキスト ボックス 390"/>
        <xdr:cNvSpPr txBox="1"/>
      </xdr:nvSpPr>
      <xdr:spPr>
        <a:xfrm>
          <a:off x="939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人件費や補助費等、類似団体平均を上回っているものを中心に、削減に努め、健全な財政運得を図っていく。</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6" name="直線コネクタ 40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7" name="テキスト ボックス 40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08" name="直線コネクタ 40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09" name="テキスト ボックス 40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0" name="直線コネクタ 40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1" name="テキスト ボックス 41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2" name="直線コネクタ 41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3" name="テキスト ボックス 41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4" name="直線コネクタ 41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5" name="テキスト ボックス 41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6" name="直線コネクタ 41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7" name="テキスト ボックス 41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146594</xdr:rowOff>
    </xdr:from>
    <xdr:to>
      <xdr:col>24</xdr:col>
      <xdr:colOff>31750</xdr:colOff>
      <xdr:row>80</xdr:row>
      <xdr:rowOff>74749</xdr:rowOff>
    </xdr:to>
    <xdr:cxnSp macro="">
      <xdr:nvCxnSpPr>
        <xdr:cNvPr id="421" name="直線コネクタ 420"/>
        <xdr:cNvCxnSpPr/>
      </xdr:nvCxnSpPr>
      <xdr:spPr>
        <a:xfrm flipV="1">
          <a:off x="16510000" y="1249099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46826</xdr:rowOff>
    </xdr:from>
    <xdr:ext cx="762000" cy="259045"/>
    <xdr:sp macro="" textlink="">
      <xdr:nvSpPr>
        <xdr:cNvPr id="422" name="公債費以外最小値テキスト"/>
        <xdr:cNvSpPr txBox="1"/>
      </xdr:nvSpPr>
      <xdr:spPr>
        <a:xfrm>
          <a:off x="16598900" y="137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80</xdr:row>
      <xdr:rowOff>74749</xdr:rowOff>
    </xdr:from>
    <xdr:to>
      <xdr:col>24</xdr:col>
      <xdr:colOff>120650</xdr:colOff>
      <xdr:row>80</xdr:row>
      <xdr:rowOff>74749</xdr:rowOff>
    </xdr:to>
    <xdr:cxnSp macro="">
      <xdr:nvCxnSpPr>
        <xdr:cNvPr id="423" name="直線コネクタ 422"/>
        <xdr:cNvCxnSpPr/>
      </xdr:nvCxnSpPr>
      <xdr:spPr>
        <a:xfrm>
          <a:off x="16421100" y="13790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61521</xdr:rowOff>
    </xdr:from>
    <xdr:ext cx="762000" cy="259045"/>
    <xdr:sp macro="" textlink="">
      <xdr:nvSpPr>
        <xdr:cNvPr id="424" name="公債費以外最大値テキスト"/>
        <xdr:cNvSpPr txBox="1"/>
      </xdr:nvSpPr>
      <xdr:spPr>
        <a:xfrm>
          <a:off x="16598900" y="12234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72</xdr:row>
      <xdr:rowOff>146594</xdr:rowOff>
    </xdr:from>
    <xdr:to>
      <xdr:col>24</xdr:col>
      <xdr:colOff>120650</xdr:colOff>
      <xdr:row>72</xdr:row>
      <xdr:rowOff>146594</xdr:rowOff>
    </xdr:to>
    <xdr:cxnSp macro="">
      <xdr:nvCxnSpPr>
        <xdr:cNvPr id="425" name="直線コネクタ 424"/>
        <xdr:cNvCxnSpPr/>
      </xdr:nvCxnSpPr>
      <xdr:spPr>
        <a:xfrm>
          <a:off x="16421100" y="12490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79648</xdr:rowOff>
    </xdr:from>
    <xdr:to>
      <xdr:col>24</xdr:col>
      <xdr:colOff>31750</xdr:colOff>
      <xdr:row>80</xdr:row>
      <xdr:rowOff>2902</xdr:rowOff>
    </xdr:to>
    <xdr:cxnSp macro="">
      <xdr:nvCxnSpPr>
        <xdr:cNvPr id="426" name="直線コネクタ 425"/>
        <xdr:cNvCxnSpPr/>
      </xdr:nvCxnSpPr>
      <xdr:spPr>
        <a:xfrm flipV="1">
          <a:off x="15671800" y="13624198"/>
          <a:ext cx="838200" cy="94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105790</xdr:rowOff>
    </xdr:from>
    <xdr:ext cx="762000" cy="259045"/>
    <xdr:sp macro="" textlink="">
      <xdr:nvSpPr>
        <xdr:cNvPr id="427" name="公債費以外平均値テキスト"/>
        <xdr:cNvSpPr txBox="1"/>
      </xdr:nvSpPr>
      <xdr:spPr>
        <a:xfrm>
          <a:off x="16598900" y="12964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89263</xdr:rowOff>
    </xdr:from>
    <xdr:to>
      <xdr:col>24</xdr:col>
      <xdr:colOff>82550</xdr:colOff>
      <xdr:row>77</xdr:row>
      <xdr:rowOff>19413</xdr:rowOff>
    </xdr:to>
    <xdr:sp macro="" textlink="">
      <xdr:nvSpPr>
        <xdr:cNvPr id="428" name="フローチャート : 判断 427"/>
        <xdr:cNvSpPr/>
      </xdr:nvSpPr>
      <xdr:spPr>
        <a:xfrm>
          <a:off x="164592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141695</xdr:rowOff>
    </xdr:from>
    <xdr:to>
      <xdr:col>22</xdr:col>
      <xdr:colOff>565150</xdr:colOff>
      <xdr:row>80</xdr:row>
      <xdr:rowOff>2902</xdr:rowOff>
    </xdr:to>
    <xdr:cxnSp macro="">
      <xdr:nvCxnSpPr>
        <xdr:cNvPr id="429" name="直線コネクタ 428"/>
        <xdr:cNvCxnSpPr/>
      </xdr:nvCxnSpPr>
      <xdr:spPr>
        <a:xfrm>
          <a:off x="14782800" y="1368624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128451</xdr:rowOff>
    </xdr:from>
    <xdr:to>
      <xdr:col>22</xdr:col>
      <xdr:colOff>615950</xdr:colOff>
      <xdr:row>77</xdr:row>
      <xdr:rowOff>58601</xdr:rowOff>
    </xdr:to>
    <xdr:sp macro="" textlink="">
      <xdr:nvSpPr>
        <xdr:cNvPr id="430" name="フローチャート : 判断 429"/>
        <xdr:cNvSpPr/>
      </xdr:nvSpPr>
      <xdr:spPr>
        <a:xfrm>
          <a:off x="15621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68778</xdr:rowOff>
    </xdr:from>
    <xdr:ext cx="736600" cy="259045"/>
    <xdr:sp macro="" textlink="">
      <xdr:nvSpPr>
        <xdr:cNvPr id="431" name="テキスト ボックス 430"/>
        <xdr:cNvSpPr txBox="1"/>
      </xdr:nvSpPr>
      <xdr:spPr>
        <a:xfrm>
          <a:off x="15290800" y="129275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141695</xdr:rowOff>
    </xdr:from>
    <xdr:to>
      <xdr:col>21</xdr:col>
      <xdr:colOff>361950</xdr:colOff>
      <xdr:row>80</xdr:row>
      <xdr:rowOff>162923</xdr:rowOff>
    </xdr:to>
    <xdr:cxnSp macro="">
      <xdr:nvCxnSpPr>
        <xdr:cNvPr id="432" name="直線コネクタ 431"/>
        <xdr:cNvCxnSpPr/>
      </xdr:nvCxnSpPr>
      <xdr:spPr>
        <a:xfrm flipV="1">
          <a:off x="13893800" y="13686245"/>
          <a:ext cx="889000" cy="192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33745</xdr:rowOff>
    </xdr:from>
    <xdr:to>
      <xdr:col>21</xdr:col>
      <xdr:colOff>412750</xdr:colOff>
      <xdr:row>76</xdr:row>
      <xdr:rowOff>135345</xdr:rowOff>
    </xdr:to>
    <xdr:sp macro="" textlink="">
      <xdr:nvSpPr>
        <xdr:cNvPr id="433" name="フローチャート : 判断 432"/>
        <xdr:cNvSpPr/>
      </xdr:nvSpPr>
      <xdr:spPr>
        <a:xfrm>
          <a:off x="14732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145523</xdr:rowOff>
    </xdr:from>
    <xdr:ext cx="762000" cy="259045"/>
    <xdr:sp macro="" textlink="">
      <xdr:nvSpPr>
        <xdr:cNvPr id="434" name="テキスト ボックス 433"/>
        <xdr:cNvSpPr txBox="1"/>
      </xdr:nvSpPr>
      <xdr:spPr>
        <a:xfrm>
          <a:off x="14401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87812</xdr:rowOff>
    </xdr:from>
    <xdr:to>
      <xdr:col>20</xdr:col>
      <xdr:colOff>158750</xdr:colOff>
      <xdr:row>80</xdr:row>
      <xdr:rowOff>162923</xdr:rowOff>
    </xdr:to>
    <xdr:cxnSp macro="">
      <xdr:nvCxnSpPr>
        <xdr:cNvPr id="435" name="直線コネクタ 434"/>
        <xdr:cNvCxnSpPr/>
      </xdr:nvCxnSpPr>
      <xdr:spPr>
        <a:xfrm>
          <a:off x="13004800" y="13803812"/>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23949</xdr:rowOff>
    </xdr:from>
    <xdr:to>
      <xdr:col>20</xdr:col>
      <xdr:colOff>209550</xdr:colOff>
      <xdr:row>76</xdr:row>
      <xdr:rowOff>125549</xdr:rowOff>
    </xdr:to>
    <xdr:sp macro="" textlink="">
      <xdr:nvSpPr>
        <xdr:cNvPr id="436" name="フローチャート : 判断 435"/>
        <xdr:cNvSpPr/>
      </xdr:nvSpPr>
      <xdr:spPr>
        <a:xfrm>
          <a:off x="13843000" y="1305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135726</xdr:rowOff>
    </xdr:from>
    <xdr:ext cx="762000" cy="259045"/>
    <xdr:sp macro="" textlink="">
      <xdr:nvSpPr>
        <xdr:cNvPr id="437" name="テキスト ボックス 436"/>
        <xdr:cNvSpPr txBox="1"/>
      </xdr:nvSpPr>
      <xdr:spPr>
        <a:xfrm>
          <a:off x="13512800" y="1282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46808</xdr:rowOff>
    </xdr:from>
    <xdr:to>
      <xdr:col>19</xdr:col>
      <xdr:colOff>6350</xdr:colOff>
      <xdr:row>76</xdr:row>
      <xdr:rowOff>148408</xdr:rowOff>
    </xdr:to>
    <xdr:sp macro="" textlink="">
      <xdr:nvSpPr>
        <xdr:cNvPr id="438" name="フローチャート : 判断 437"/>
        <xdr:cNvSpPr/>
      </xdr:nvSpPr>
      <xdr:spPr>
        <a:xfrm>
          <a:off x="12954000" y="1307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158586</xdr:rowOff>
    </xdr:from>
    <xdr:ext cx="762000" cy="259045"/>
    <xdr:sp macro="" textlink="">
      <xdr:nvSpPr>
        <xdr:cNvPr id="439" name="テキスト ボックス 438"/>
        <xdr:cNvSpPr txBox="1"/>
      </xdr:nvSpPr>
      <xdr:spPr>
        <a:xfrm>
          <a:off x="12623800" y="1284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79</xdr:row>
      <xdr:rowOff>28848</xdr:rowOff>
    </xdr:from>
    <xdr:to>
      <xdr:col>24</xdr:col>
      <xdr:colOff>82550</xdr:colOff>
      <xdr:row>79</xdr:row>
      <xdr:rowOff>130448</xdr:rowOff>
    </xdr:to>
    <xdr:sp macro="" textlink="">
      <xdr:nvSpPr>
        <xdr:cNvPr id="445" name="円/楕円 444"/>
        <xdr:cNvSpPr/>
      </xdr:nvSpPr>
      <xdr:spPr>
        <a:xfrm>
          <a:off x="16459200" y="1357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925</xdr:rowOff>
    </xdr:from>
    <xdr:ext cx="762000" cy="259045"/>
    <xdr:sp macro="" textlink="">
      <xdr:nvSpPr>
        <xdr:cNvPr id="446" name="公債費以外該当値テキスト"/>
        <xdr:cNvSpPr txBox="1"/>
      </xdr:nvSpPr>
      <xdr:spPr>
        <a:xfrm>
          <a:off x="16598900" y="1354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123552</xdr:rowOff>
    </xdr:from>
    <xdr:to>
      <xdr:col>22</xdr:col>
      <xdr:colOff>615950</xdr:colOff>
      <xdr:row>80</xdr:row>
      <xdr:rowOff>53702</xdr:rowOff>
    </xdr:to>
    <xdr:sp macro="" textlink="">
      <xdr:nvSpPr>
        <xdr:cNvPr id="447" name="円/楕円 446"/>
        <xdr:cNvSpPr/>
      </xdr:nvSpPr>
      <xdr:spPr>
        <a:xfrm>
          <a:off x="15621000" y="1366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38479</xdr:rowOff>
    </xdr:from>
    <xdr:ext cx="736600" cy="259045"/>
    <xdr:sp macro="" textlink="">
      <xdr:nvSpPr>
        <xdr:cNvPr id="448" name="テキスト ボックス 447"/>
        <xdr:cNvSpPr txBox="1"/>
      </xdr:nvSpPr>
      <xdr:spPr>
        <a:xfrm>
          <a:off x="15290800" y="13754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90895</xdr:rowOff>
    </xdr:from>
    <xdr:to>
      <xdr:col>21</xdr:col>
      <xdr:colOff>412750</xdr:colOff>
      <xdr:row>80</xdr:row>
      <xdr:rowOff>21045</xdr:rowOff>
    </xdr:to>
    <xdr:sp macro="" textlink="">
      <xdr:nvSpPr>
        <xdr:cNvPr id="449" name="円/楕円 448"/>
        <xdr:cNvSpPr/>
      </xdr:nvSpPr>
      <xdr:spPr>
        <a:xfrm>
          <a:off x="14732000" y="136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5822</xdr:rowOff>
    </xdr:from>
    <xdr:ext cx="762000" cy="259045"/>
    <xdr:sp macro="" textlink="">
      <xdr:nvSpPr>
        <xdr:cNvPr id="450" name="テキスト ボックス 449"/>
        <xdr:cNvSpPr txBox="1"/>
      </xdr:nvSpPr>
      <xdr:spPr>
        <a:xfrm>
          <a:off x="14401800" y="1372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112123</xdr:rowOff>
    </xdr:from>
    <xdr:to>
      <xdr:col>20</xdr:col>
      <xdr:colOff>209550</xdr:colOff>
      <xdr:row>81</xdr:row>
      <xdr:rowOff>42273</xdr:rowOff>
    </xdr:to>
    <xdr:sp macro="" textlink="">
      <xdr:nvSpPr>
        <xdr:cNvPr id="451" name="円/楕円 450"/>
        <xdr:cNvSpPr/>
      </xdr:nvSpPr>
      <xdr:spPr>
        <a:xfrm>
          <a:off x="13843000" y="1382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81</xdr:row>
      <xdr:rowOff>27050</xdr:rowOff>
    </xdr:from>
    <xdr:ext cx="762000" cy="259045"/>
    <xdr:sp macro="" textlink="">
      <xdr:nvSpPr>
        <xdr:cNvPr id="452" name="テキスト ボックス 451"/>
        <xdr:cNvSpPr txBox="1"/>
      </xdr:nvSpPr>
      <xdr:spPr>
        <a:xfrm>
          <a:off x="13512800" y="13914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37012</xdr:rowOff>
    </xdr:from>
    <xdr:to>
      <xdr:col>19</xdr:col>
      <xdr:colOff>6350</xdr:colOff>
      <xdr:row>80</xdr:row>
      <xdr:rowOff>138612</xdr:rowOff>
    </xdr:to>
    <xdr:sp macro="" textlink="">
      <xdr:nvSpPr>
        <xdr:cNvPr id="453" name="円/楕円 452"/>
        <xdr:cNvSpPr/>
      </xdr:nvSpPr>
      <xdr:spPr>
        <a:xfrm>
          <a:off x="12954000" y="1375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123389</xdr:rowOff>
    </xdr:from>
    <xdr:ext cx="762000" cy="259045"/>
    <xdr:sp macro="" textlink="">
      <xdr:nvSpPr>
        <xdr:cNvPr id="454" name="テキスト ボックス 453"/>
        <xdr:cNvSpPr txBox="1"/>
      </xdr:nvSpPr>
      <xdr:spPr>
        <a:xfrm>
          <a:off x="12623800" y="1383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沖縄県大宜味村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99597</xdr:rowOff>
    </xdr:from>
    <xdr:to>
      <xdr:col>4</xdr:col>
      <xdr:colOff>1117600</xdr:colOff>
      <xdr:row>17</xdr:row>
      <xdr:rowOff>161521</xdr:rowOff>
    </xdr:to>
    <xdr:cxnSp macro="">
      <xdr:nvCxnSpPr>
        <xdr:cNvPr id="49" name="直線コネクタ 48"/>
        <xdr:cNvCxnSpPr/>
      </xdr:nvCxnSpPr>
      <xdr:spPr bwMode="auto">
        <a:xfrm flipV="1">
          <a:off x="5003800" y="3061872"/>
          <a:ext cx="647700" cy="61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84373</xdr:rowOff>
    </xdr:from>
    <xdr:ext cx="762000" cy="259045"/>
    <xdr:sp macro="" textlink="">
      <xdr:nvSpPr>
        <xdr:cNvPr id="50" name="人口1人当たり決算額の推移平均値テキスト130"/>
        <xdr:cNvSpPr txBox="1"/>
      </xdr:nvSpPr>
      <xdr:spPr>
        <a:xfrm>
          <a:off x="5740400" y="30466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161521</xdr:rowOff>
    </xdr:from>
    <xdr:to>
      <xdr:col>4</xdr:col>
      <xdr:colOff>469900</xdr:colOff>
      <xdr:row>17</xdr:row>
      <xdr:rowOff>166022</xdr:rowOff>
    </xdr:to>
    <xdr:cxnSp macro="">
      <xdr:nvCxnSpPr>
        <xdr:cNvPr id="52" name="直線コネクタ 51"/>
        <xdr:cNvCxnSpPr/>
      </xdr:nvCxnSpPr>
      <xdr:spPr bwMode="auto">
        <a:xfrm flipV="1">
          <a:off x="4305300" y="3123796"/>
          <a:ext cx="698500" cy="4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142819</xdr:rowOff>
    </xdr:from>
    <xdr:to>
      <xdr:col>3</xdr:col>
      <xdr:colOff>904875</xdr:colOff>
      <xdr:row>17</xdr:row>
      <xdr:rowOff>166022</xdr:rowOff>
    </xdr:to>
    <xdr:cxnSp macro="">
      <xdr:nvCxnSpPr>
        <xdr:cNvPr id="55" name="直線コネクタ 54"/>
        <xdr:cNvCxnSpPr/>
      </xdr:nvCxnSpPr>
      <xdr:spPr bwMode="auto">
        <a:xfrm>
          <a:off x="3606800" y="3105094"/>
          <a:ext cx="698500" cy="23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142819</xdr:rowOff>
    </xdr:from>
    <xdr:to>
      <xdr:col>3</xdr:col>
      <xdr:colOff>206375</xdr:colOff>
      <xdr:row>17</xdr:row>
      <xdr:rowOff>145943</xdr:rowOff>
    </xdr:to>
    <xdr:cxnSp macro="">
      <xdr:nvCxnSpPr>
        <xdr:cNvPr id="58" name="直線コネクタ 57"/>
        <xdr:cNvCxnSpPr/>
      </xdr:nvCxnSpPr>
      <xdr:spPr bwMode="auto">
        <a:xfrm flipV="1">
          <a:off x="2908300" y="3105094"/>
          <a:ext cx="698500" cy="31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48797</xdr:rowOff>
    </xdr:from>
    <xdr:to>
      <xdr:col>5</xdr:col>
      <xdr:colOff>34925</xdr:colOff>
      <xdr:row>17</xdr:row>
      <xdr:rowOff>150397</xdr:rowOff>
    </xdr:to>
    <xdr:sp macro="" textlink="">
      <xdr:nvSpPr>
        <xdr:cNvPr id="68" name="円/楕円 67"/>
        <xdr:cNvSpPr/>
      </xdr:nvSpPr>
      <xdr:spPr bwMode="auto">
        <a:xfrm>
          <a:off x="5600700" y="3011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65324</xdr:rowOff>
    </xdr:from>
    <xdr:ext cx="762000" cy="259045"/>
    <xdr:sp macro="" textlink="">
      <xdr:nvSpPr>
        <xdr:cNvPr id="69" name="人口1人当たり決算額の推移該当値テキスト130"/>
        <xdr:cNvSpPr txBox="1"/>
      </xdr:nvSpPr>
      <xdr:spPr>
        <a:xfrm>
          <a:off x="5740400" y="285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259,385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110721</xdr:rowOff>
    </xdr:from>
    <xdr:to>
      <xdr:col>4</xdr:col>
      <xdr:colOff>520700</xdr:colOff>
      <xdr:row>18</xdr:row>
      <xdr:rowOff>40871</xdr:rowOff>
    </xdr:to>
    <xdr:sp macro="" textlink="">
      <xdr:nvSpPr>
        <xdr:cNvPr id="70" name="円/楕円 69"/>
        <xdr:cNvSpPr/>
      </xdr:nvSpPr>
      <xdr:spPr bwMode="auto">
        <a:xfrm>
          <a:off x="4953000" y="3072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25648</xdr:rowOff>
    </xdr:from>
    <xdr:ext cx="736600" cy="259045"/>
    <xdr:sp macro="" textlink="">
      <xdr:nvSpPr>
        <xdr:cNvPr id="71" name="テキスト ボックス 70"/>
        <xdr:cNvSpPr txBox="1"/>
      </xdr:nvSpPr>
      <xdr:spPr>
        <a:xfrm>
          <a:off x="4622800" y="315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226,879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115222</xdr:rowOff>
    </xdr:from>
    <xdr:to>
      <xdr:col>3</xdr:col>
      <xdr:colOff>955675</xdr:colOff>
      <xdr:row>18</xdr:row>
      <xdr:rowOff>45372</xdr:rowOff>
    </xdr:to>
    <xdr:sp macro="" textlink="">
      <xdr:nvSpPr>
        <xdr:cNvPr id="72" name="円/楕円 71"/>
        <xdr:cNvSpPr/>
      </xdr:nvSpPr>
      <xdr:spPr bwMode="auto">
        <a:xfrm>
          <a:off x="4254500" y="307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55549</xdr:rowOff>
    </xdr:from>
    <xdr:ext cx="762000" cy="259045"/>
    <xdr:sp macro="" textlink="">
      <xdr:nvSpPr>
        <xdr:cNvPr id="73" name="テキスト ボックス 72"/>
        <xdr:cNvSpPr txBox="1"/>
      </xdr:nvSpPr>
      <xdr:spPr>
        <a:xfrm>
          <a:off x="3924300" y="284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224,516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92019</xdr:rowOff>
    </xdr:from>
    <xdr:to>
      <xdr:col>3</xdr:col>
      <xdr:colOff>257175</xdr:colOff>
      <xdr:row>18</xdr:row>
      <xdr:rowOff>22169</xdr:rowOff>
    </xdr:to>
    <xdr:sp macro="" textlink="">
      <xdr:nvSpPr>
        <xdr:cNvPr id="74" name="円/楕円 73"/>
        <xdr:cNvSpPr/>
      </xdr:nvSpPr>
      <xdr:spPr bwMode="auto">
        <a:xfrm>
          <a:off x="3556000" y="3054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32346</xdr:rowOff>
    </xdr:from>
    <xdr:ext cx="762000" cy="259045"/>
    <xdr:sp macro="" textlink="">
      <xdr:nvSpPr>
        <xdr:cNvPr id="75" name="テキスト ボックス 74"/>
        <xdr:cNvSpPr txBox="1"/>
      </xdr:nvSpPr>
      <xdr:spPr>
        <a:xfrm>
          <a:off x="3225800" y="2823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236,696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95143</xdr:rowOff>
    </xdr:from>
    <xdr:to>
      <xdr:col>2</xdr:col>
      <xdr:colOff>692150</xdr:colOff>
      <xdr:row>18</xdr:row>
      <xdr:rowOff>25293</xdr:rowOff>
    </xdr:to>
    <xdr:sp macro="" textlink="">
      <xdr:nvSpPr>
        <xdr:cNvPr id="76" name="円/楕円 75"/>
        <xdr:cNvSpPr/>
      </xdr:nvSpPr>
      <xdr:spPr bwMode="auto">
        <a:xfrm>
          <a:off x="2857500" y="30574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35470</xdr:rowOff>
    </xdr:from>
    <xdr:ext cx="762000" cy="259045"/>
    <xdr:sp macro="" textlink="">
      <xdr:nvSpPr>
        <xdr:cNvPr id="77" name="テキスト ボックス 76"/>
        <xdr:cNvSpPr txBox="1"/>
      </xdr:nvSpPr>
      <xdr:spPr>
        <a:xfrm>
          <a:off x="2527300" y="282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235,056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9165</xdr:rowOff>
    </xdr:from>
    <xdr:to>
      <xdr:col>4</xdr:col>
      <xdr:colOff>1117600</xdr:colOff>
      <xdr:row>36</xdr:row>
      <xdr:rowOff>29601</xdr:rowOff>
    </xdr:to>
    <xdr:cxnSp macro="">
      <xdr:nvCxnSpPr>
        <xdr:cNvPr id="110" name="直線コネクタ 109"/>
        <xdr:cNvCxnSpPr/>
      </xdr:nvCxnSpPr>
      <xdr:spPr bwMode="auto">
        <a:xfrm flipV="1">
          <a:off x="5003800" y="6962415"/>
          <a:ext cx="647700" cy="20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342478</xdr:rowOff>
    </xdr:from>
    <xdr:to>
      <xdr:col>4</xdr:col>
      <xdr:colOff>469900</xdr:colOff>
      <xdr:row>36</xdr:row>
      <xdr:rowOff>29601</xdr:rowOff>
    </xdr:to>
    <xdr:cxnSp macro="">
      <xdr:nvCxnSpPr>
        <xdr:cNvPr id="113" name="直線コネクタ 112"/>
        <xdr:cNvCxnSpPr/>
      </xdr:nvCxnSpPr>
      <xdr:spPr bwMode="auto">
        <a:xfrm>
          <a:off x="4305300" y="6952828"/>
          <a:ext cx="698500" cy="300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279242</xdr:rowOff>
    </xdr:from>
    <xdr:ext cx="736600" cy="259045"/>
    <xdr:sp macro="" textlink="">
      <xdr:nvSpPr>
        <xdr:cNvPr id="115" name="テキスト ボックス 114"/>
        <xdr:cNvSpPr txBox="1"/>
      </xdr:nvSpPr>
      <xdr:spPr>
        <a:xfrm>
          <a:off x="4622800" y="6546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303647</xdr:rowOff>
    </xdr:from>
    <xdr:to>
      <xdr:col>3</xdr:col>
      <xdr:colOff>904875</xdr:colOff>
      <xdr:row>35</xdr:row>
      <xdr:rowOff>342478</xdr:rowOff>
    </xdr:to>
    <xdr:cxnSp macro="">
      <xdr:nvCxnSpPr>
        <xdr:cNvPr id="116" name="直線コネクタ 115"/>
        <xdr:cNvCxnSpPr/>
      </xdr:nvCxnSpPr>
      <xdr:spPr bwMode="auto">
        <a:xfrm>
          <a:off x="3606800" y="6913997"/>
          <a:ext cx="698500" cy="38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240464</xdr:rowOff>
    </xdr:from>
    <xdr:ext cx="762000" cy="259045"/>
    <xdr:sp macro="" textlink="">
      <xdr:nvSpPr>
        <xdr:cNvPr id="118" name="テキスト ボックス 117"/>
        <xdr:cNvSpPr txBox="1"/>
      </xdr:nvSpPr>
      <xdr:spPr>
        <a:xfrm>
          <a:off x="3924300" y="650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301955</xdr:rowOff>
    </xdr:from>
    <xdr:to>
      <xdr:col>3</xdr:col>
      <xdr:colOff>206375</xdr:colOff>
      <xdr:row>35</xdr:row>
      <xdr:rowOff>303647</xdr:rowOff>
    </xdr:to>
    <xdr:cxnSp macro="">
      <xdr:nvCxnSpPr>
        <xdr:cNvPr id="119" name="直線コネクタ 118"/>
        <xdr:cNvCxnSpPr/>
      </xdr:nvCxnSpPr>
      <xdr:spPr bwMode="auto">
        <a:xfrm>
          <a:off x="2908300" y="6912305"/>
          <a:ext cx="698500" cy="1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223624</xdr:rowOff>
    </xdr:from>
    <xdr:ext cx="762000" cy="259045"/>
    <xdr:sp macro="" textlink="">
      <xdr:nvSpPr>
        <xdr:cNvPr id="121" name="テキスト ボックス 120"/>
        <xdr:cNvSpPr txBox="1"/>
      </xdr:nvSpPr>
      <xdr:spPr>
        <a:xfrm>
          <a:off x="3225800" y="6491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174909</xdr:rowOff>
    </xdr:from>
    <xdr:ext cx="762000" cy="259045"/>
    <xdr:sp macro="" textlink="">
      <xdr:nvSpPr>
        <xdr:cNvPr id="123" name="テキスト ボックス 122"/>
        <xdr:cNvSpPr txBox="1"/>
      </xdr:nvSpPr>
      <xdr:spPr>
        <a:xfrm>
          <a:off x="2527300" y="644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301265</xdr:rowOff>
    </xdr:from>
    <xdr:to>
      <xdr:col>5</xdr:col>
      <xdr:colOff>34925</xdr:colOff>
      <xdr:row>36</xdr:row>
      <xdr:rowOff>59965</xdr:rowOff>
    </xdr:to>
    <xdr:sp macro="" textlink="">
      <xdr:nvSpPr>
        <xdr:cNvPr id="129" name="円/楕円 128"/>
        <xdr:cNvSpPr/>
      </xdr:nvSpPr>
      <xdr:spPr bwMode="auto">
        <a:xfrm>
          <a:off x="5600700" y="6911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273342</xdr:rowOff>
    </xdr:from>
    <xdr:ext cx="762000" cy="259045"/>
    <xdr:sp macro="" textlink="">
      <xdr:nvSpPr>
        <xdr:cNvPr id="130" name="人口1人当たり決算額の推移該当値テキスト445"/>
        <xdr:cNvSpPr txBox="1"/>
      </xdr:nvSpPr>
      <xdr:spPr>
        <a:xfrm>
          <a:off x="5740400" y="688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27,964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321701</xdr:rowOff>
    </xdr:from>
    <xdr:to>
      <xdr:col>4</xdr:col>
      <xdr:colOff>520700</xdr:colOff>
      <xdr:row>36</xdr:row>
      <xdr:rowOff>80401</xdr:rowOff>
    </xdr:to>
    <xdr:sp macro="" textlink="">
      <xdr:nvSpPr>
        <xdr:cNvPr id="131" name="円/楕円 130"/>
        <xdr:cNvSpPr/>
      </xdr:nvSpPr>
      <xdr:spPr bwMode="auto">
        <a:xfrm>
          <a:off x="4953000" y="6932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65178</xdr:rowOff>
    </xdr:from>
    <xdr:ext cx="736600" cy="259045"/>
    <xdr:sp macro="" textlink="">
      <xdr:nvSpPr>
        <xdr:cNvPr id="132" name="テキスト ボックス 131"/>
        <xdr:cNvSpPr txBox="1"/>
      </xdr:nvSpPr>
      <xdr:spPr>
        <a:xfrm>
          <a:off x="4622800" y="7018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291678</xdr:rowOff>
    </xdr:from>
    <xdr:to>
      <xdr:col>3</xdr:col>
      <xdr:colOff>955675</xdr:colOff>
      <xdr:row>36</xdr:row>
      <xdr:rowOff>50378</xdr:rowOff>
    </xdr:to>
    <xdr:sp macro="" textlink="">
      <xdr:nvSpPr>
        <xdr:cNvPr id="133" name="円/楕円 132"/>
        <xdr:cNvSpPr/>
      </xdr:nvSpPr>
      <xdr:spPr bwMode="auto">
        <a:xfrm>
          <a:off x="4254500" y="6902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35155</xdr:rowOff>
    </xdr:from>
    <xdr:ext cx="762000" cy="259045"/>
    <xdr:sp macro="" textlink="">
      <xdr:nvSpPr>
        <xdr:cNvPr id="134" name="テキスト ボックス 133"/>
        <xdr:cNvSpPr txBox="1"/>
      </xdr:nvSpPr>
      <xdr:spPr>
        <a:xfrm>
          <a:off x="3924300" y="698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29,222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252847</xdr:rowOff>
    </xdr:from>
    <xdr:to>
      <xdr:col>3</xdr:col>
      <xdr:colOff>257175</xdr:colOff>
      <xdr:row>36</xdr:row>
      <xdr:rowOff>11547</xdr:rowOff>
    </xdr:to>
    <xdr:sp macro="" textlink="">
      <xdr:nvSpPr>
        <xdr:cNvPr id="135" name="円/楕円 134"/>
        <xdr:cNvSpPr/>
      </xdr:nvSpPr>
      <xdr:spPr bwMode="auto">
        <a:xfrm>
          <a:off x="3556000" y="6863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339224</xdr:rowOff>
    </xdr:from>
    <xdr:ext cx="762000" cy="259045"/>
    <xdr:sp macro="" textlink="">
      <xdr:nvSpPr>
        <xdr:cNvPr id="136" name="テキスト ボックス 135"/>
        <xdr:cNvSpPr txBox="1"/>
      </xdr:nvSpPr>
      <xdr:spPr>
        <a:xfrm>
          <a:off x="3225800" y="694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34,318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251155</xdr:rowOff>
    </xdr:from>
    <xdr:to>
      <xdr:col>2</xdr:col>
      <xdr:colOff>692150</xdr:colOff>
      <xdr:row>36</xdr:row>
      <xdr:rowOff>9855</xdr:rowOff>
    </xdr:to>
    <xdr:sp macro="" textlink="">
      <xdr:nvSpPr>
        <xdr:cNvPr id="137" name="円/楕円 136"/>
        <xdr:cNvSpPr/>
      </xdr:nvSpPr>
      <xdr:spPr bwMode="auto">
        <a:xfrm>
          <a:off x="2857500" y="6861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337532</xdr:rowOff>
    </xdr:from>
    <xdr:ext cx="762000" cy="259045"/>
    <xdr:sp macro="" textlink="">
      <xdr:nvSpPr>
        <xdr:cNvPr id="138" name="テキスト ボックス 137"/>
        <xdr:cNvSpPr txBox="1"/>
      </xdr:nvSpPr>
      <xdr:spPr>
        <a:xfrm>
          <a:off x="2527300" y="694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34,540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64,025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118414</xdr:rowOff>
    </xdr:from>
    <xdr:to>
      <xdr:col>6</xdr:col>
      <xdr:colOff>511175</xdr:colOff>
      <xdr:row>37</xdr:row>
      <xdr:rowOff>137140</xdr:rowOff>
    </xdr:to>
    <xdr:cxnSp macro="">
      <xdr:nvCxnSpPr>
        <xdr:cNvPr id="63" name="直線コネクタ 62"/>
        <xdr:cNvCxnSpPr/>
      </xdr:nvCxnSpPr>
      <xdr:spPr>
        <a:xfrm flipV="1">
          <a:off x="3797300" y="6462064"/>
          <a:ext cx="8382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136287</xdr:rowOff>
    </xdr:from>
    <xdr:to>
      <xdr:col>5</xdr:col>
      <xdr:colOff>358775</xdr:colOff>
      <xdr:row>37</xdr:row>
      <xdr:rowOff>137140</xdr:rowOff>
    </xdr:to>
    <xdr:cxnSp macro="">
      <xdr:nvCxnSpPr>
        <xdr:cNvPr id="66" name="直線コネクタ 65"/>
        <xdr:cNvCxnSpPr/>
      </xdr:nvCxnSpPr>
      <xdr:spPr>
        <a:xfrm>
          <a:off x="2908300" y="6479937"/>
          <a:ext cx="889000" cy="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134027</xdr:rowOff>
    </xdr:from>
    <xdr:to>
      <xdr:col>4</xdr:col>
      <xdr:colOff>155575</xdr:colOff>
      <xdr:row>37</xdr:row>
      <xdr:rowOff>136287</xdr:rowOff>
    </xdr:to>
    <xdr:cxnSp macro="">
      <xdr:nvCxnSpPr>
        <xdr:cNvPr id="69" name="直線コネクタ 68"/>
        <xdr:cNvCxnSpPr/>
      </xdr:nvCxnSpPr>
      <xdr:spPr>
        <a:xfrm>
          <a:off x="2019300" y="6477677"/>
          <a:ext cx="889000" cy="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134027</xdr:rowOff>
    </xdr:from>
    <xdr:to>
      <xdr:col>2</xdr:col>
      <xdr:colOff>638175</xdr:colOff>
      <xdr:row>37</xdr:row>
      <xdr:rowOff>146584</xdr:rowOff>
    </xdr:to>
    <xdr:cxnSp macro="">
      <xdr:nvCxnSpPr>
        <xdr:cNvPr id="72" name="直線コネクタ 71"/>
        <xdr:cNvCxnSpPr/>
      </xdr:nvCxnSpPr>
      <xdr:spPr>
        <a:xfrm flipV="1">
          <a:off x="1130300" y="6477677"/>
          <a:ext cx="889000" cy="12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67614</xdr:rowOff>
    </xdr:from>
    <xdr:to>
      <xdr:col>6</xdr:col>
      <xdr:colOff>561975</xdr:colOff>
      <xdr:row>37</xdr:row>
      <xdr:rowOff>169214</xdr:rowOff>
    </xdr:to>
    <xdr:sp macro="" textlink="">
      <xdr:nvSpPr>
        <xdr:cNvPr id="82" name="円/楕円 81"/>
        <xdr:cNvSpPr/>
      </xdr:nvSpPr>
      <xdr:spPr>
        <a:xfrm>
          <a:off x="4584700" y="641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90491</xdr:rowOff>
    </xdr:from>
    <xdr:ext cx="599010" cy="259045"/>
    <xdr:sp macro="" textlink="">
      <xdr:nvSpPr>
        <xdr:cNvPr id="83" name="人件費該当値テキスト"/>
        <xdr:cNvSpPr txBox="1"/>
      </xdr:nvSpPr>
      <xdr:spPr>
        <a:xfrm>
          <a:off x="4686300" y="626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199,018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86340</xdr:rowOff>
    </xdr:from>
    <xdr:to>
      <xdr:col>5</xdr:col>
      <xdr:colOff>409575</xdr:colOff>
      <xdr:row>38</xdr:row>
      <xdr:rowOff>16490</xdr:rowOff>
    </xdr:to>
    <xdr:sp macro="" textlink="">
      <xdr:nvSpPr>
        <xdr:cNvPr id="84" name="円/楕円 83"/>
        <xdr:cNvSpPr/>
      </xdr:nvSpPr>
      <xdr:spPr>
        <a:xfrm>
          <a:off x="3746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33017</xdr:rowOff>
    </xdr:from>
    <xdr:ext cx="599010" cy="259045"/>
    <xdr:sp macro="" textlink="">
      <xdr:nvSpPr>
        <xdr:cNvPr id="85" name="テキスト ボックス 84"/>
        <xdr:cNvSpPr txBox="1"/>
      </xdr:nvSpPr>
      <xdr:spPr>
        <a:xfrm>
          <a:off x="3497794" y="6205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193,284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85487</xdr:rowOff>
    </xdr:from>
    <xdr:to>
      <xdr:col>4</xdr:col>
      <xdr:colOff>206375</xdr:colOff>
      <xdr:row>38</xdr:row>
      <xdr:rowOff>15638</xdr:rowOff>
    </xdr:to>
    <xdr:sp macro="" textlink="">
      <xdr:nvSpPr>
        <xdr:cNvPr id="86" name="円/楕円 85"/>
        <xdr:cNvSpPr/>
      </xdr:nvSpPr>
      <xdr:spPr>
        <a:xfrm>
          <a:off x="2857500" y="64291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32164</xdr:rowOff>
    </xdr:from>
    <xdr:ext cx="599010" cy="259045"/>
    <xdr:sp macro="" textlink="">
      <xdr:nvSpPr>
        <xdr:cNvPr id="87" name="テキスト ボックス 86"/>
        <xdr:cNvSpPr txBox="1"/>
      </xdr:nvSpPr>
      <xdr:spPr>
        <a:xfrm>
          <a:off x="2608794" y="620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193,545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83227</xdr:rowOff>
    </xdr:from>
    <xdr:to>
      <xdr:col>3</xdr:col>
      <xdr:colOff>3175</xdr:colOff>
      <xdr:row>38</xdr:row>
      <xdr:rowOff>13377</xdr:rowOff>
    </xdr:to>
    <xdr:sp macro="" textlink="">
      <xdr:nvSpPr>
        <xdr:cNvPr id="88" name="円/楕円 87"/>
        <xdr:cNvSpPr/>
      </xdr:nvSpPr>
      <xdr:spPr>
        <a:xfrm>
          <a:off x="1968500" y="64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29904</xdr:rowOff>
    </xdr:from>
    <xdr:ext cx="599010" cy="259045"/>
    <xdr:sp macro="" textlink="">
      <xdr:nvSpPr>
        <xdr:cNvPr id="89" name="テキスト ボックス 88"/>
        <xdr:cNvSpPr txBox="1"/>
      </xdr:nvSpPr>
      <xdr:spPr>
        <a:xfrm>
          <a:off x="1719794" y="620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194,237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95784</xdr:rowOff>
    </xdr:from>
    <xdr:to>
      <xdr:col>1</xdr:col>
      <xdr:colOff>485775</xdr:colOff>
      <xdr:row>38</xdr:row>
      <xdr:rowOff>25934</xdr:rowOff>
    </xdr:to>
    <xdr:sp macro="" textlink="">
      <xdr:nvSpPr>
        <xdr:cNvPr id="90" name="円/楕円 89"/>
        <xdr:cNvSpPr/>
      </xdr:nvSpPr>
      <xdr:spPr>
        <a:xfrm>
          <a:off x="1079500" y="643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42461</xdr:rowOff>
    </xdr:from>
    <xdr:ext cx="599010" cy="259045"/>
    <xdr:sp macro="" textlink="">
      <xdr:nvSpPr>
        <xdr:cNvPr id="91" name="テキスト ボックス 90"/>
        <xdr:cNvSpPr txBox="1"/>
      </xdr:nvSpPr>
      <xdr:spPr>
        <a:xfrm>
          <a:off x="830794" y="621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190,392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163182</xdr:rowOff>
    </xdr:from>
    <xdr:to>
      <xdr:col>6</xdr:col>
      <xdr:colOff>511175</xdr:colOff>
      <xdr:row>58</xdr:row>
      <xdr:rowOff>33648</xdr:rowOff>
    </xdr:to>
    <xdr:cxnSp macro="">
      <xdr:nvCxnSpPr>
        <xdr:cNvPr id="122" name="直線コネクタ 121"/>
        <xdr:cNvCxnSpPr/>
      </xdr:nvCxnSpPr>
      <xdr:spPr>
        <a:xfrm flipV="1">
          <a:off x="3797300" y="9935832"/>
          <a:ext cx="838200" cy="41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33648</xdr:rowOff>
    </xdr:from>
    <xdr:to>
      <xdr:col>5</xdr:col>
      <xdr:colOff>358775</xdr:colOff>
      <xdr:row>58</xdr:row>
      <xdr:rowOff>45543</xdr:rowOff>
    </xdr:to>
    <xdr:cxnSp macro="">
      <xdr:nvCxnSpPr>
        <xdr:cNvPr id="125" name="直線コネクタ 124"/>
        <xdr:cNvCxnSpPr/>
      </xdr:nvCxnSpPr>
      <xdr:spPr>
        <a:xfrm flipV="1">
          <a:off x="2908300" y="9977748"/>
          <a:ext cx="889000" cy="1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45543</xdr:rowOff>
    </xdr:from>
    <xdr:to>
      <xdr:col>4</xdr:col>
      <xdr:colOff>155575</xdr:colOff>
      <xdr:row>58</xdr:row>
      <xdr:rowOff>61313</xdr:rowOff>
    </xdr:to>
    <xdr:cxnSp macro="">
      <xdr:nvCxnSpPr>
        <xdr:cNvPr id="128" name="直線コネクタ 127"/>
        <xdr:cNvCxnSpPr/>
      </xdr:nvCxnSpPr>
      <xdr:spPr>
        <a:xfrm flipV="1">
          <a:off x="2019300" y="9989643"/>
          <a:ext cx="889000" cy="1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52529</xdr:rowOff>
    </xdr:from>
    <xdr:to>
      <xdr:col>2</xdr:col>
      <xdr:colOff>638175</xdr:colOff>
      <xdr:row>58</xdr:row>
      <xdr:rowOff>61313</xdr:rowOff>
    </xdr:to>
    <xdr:cxnSp macro="">
      <xdr:nvCxnSpPr>
        <xdr:cNvPr id="131" name="直線コネクタ 130"/>
        <xdr:cNvCxnSpPr/>
      </xdr:nvCxnSpPr>
      <xdr:spPr>
        <a:xfrm>
          <a:off x="1130300" y="9996629"/>
          <a:ext cx="889000" cy="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112382</xdr:rowOff>
    </xdr:from>
    <xdr:to>
      <xdr:col>6</xdr:col>
      <xdr:colOff>561975</xdr:colOff>
      <xdr:row>58</xdr:row>
      <xdr:rowOff>42532</xdr:rowOff>
    </xdr:to>
    <xdr:sp macro="" textlink="">
      <xdr:nvSpPr>
        <xdr:cNvPr id="141" name="円/楕円 140"/>
        <xdr:cNvSpPr/>
      </xdr:nvSpPr>
      <xdr:spPr>
        <a:xfrm>
          <a:off x="4584700" y="988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90809</xdr:rowOff>
    </xdr:from>
    <xdr:ext cx="599010" cy="259045"/>
    <xdr:sp macro="" textlink="">
      <xdr:nvSpPr>
        <xdr:cNvPr id="142" name="物件費該当値テキスト"/>
        <xdr:cNvSpPr txBox="1"/>
      </xdr:nvSpPr>
      <xdr:spPr>
        <a:xfrm>
          <a:off x="4686300" y="9863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170,619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154298</xdr:rowOff>
    </xdr:from>
    <xdr:to>
      <xdr:col>5</xdr:col>
      <xdr:colOff>409575</xdr:colOff>
      <xdr:row>58</xdr:row>
      <xdr:rowOff>84448</xdr:rowOff>
    </xdr:to>
    <xdr:sp macro="" textlink="">
      <xdr:nvSpPr>
        <xdr:cNvPr id="143" name="円/楕円 142"/>
        <xdr:cNvSpPr/>
      </xdr:nvSpPr>
      <xdr:spPr>
        <a:xfrm>
          <a:off x="3746500" y="992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75575</xdr:rowOff>
    </xdr:from>
    <xdr:ext cx="599010" cy="259045"/>
    <xdr:sp macro="" textlink="">
      <xdr:nvSpPr>
        <xdr:cNvPr id="144" name="テキスト ボックス 143"/>
        <xdr:cNvSpPr txBox="1"/>
      </xdr:nvSpPr>
      <xdr:spPr>
        <a:xfrm>
          <a:off x="3497794" y="10019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166193</xdr:rowOff>
    </xdr:from>
    <xdr:to>
      <xdr:col>4</xdr:col>
      <xdr:colOff>206375</xdr:colOff>
      <xdr:row>58</xdr:row>
      <xdr:rowOff>96343</xdr:rowOff>
    </xdr:to>
    <xdr:sp macro="" textlink="">
      <xdr:nvSpPr>
        <xdr:cNvPr id="145" name="円/楕円 144"/>
        <xdr:cNvSpPr/>
      </xdr:nvSpPr>
      <xdr:spPr>
        <a:xfrm>
          <a:off x="2857500" y="993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87470</xdr:rowOff>
    </xdr:from>
    <xdr:ext cx="599010" cy="259045"/>
    <xdr:sp macro="" textlink="">
      <xdr:nvSpPr>
        <xdr:cNvPr id="146" name="テキスト ボックス 145"/>
        <xdr:cNvSpPr txBox="1"/>
      </xdr:nvSpPr>
      <xdr:spPr>
        <a:xfrm>
          <a:off x="2608794" y="1003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137,664</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10513</xdr:rowOff>
    </xdr:from>
    <xdr:to>
      <xdr:col>3</xdr:col>
      <xdr:colOff>3175</xdr:colOff>
      <xdr:row>58</xdr:row>
      <xdr:rowOff>112113</xdr:rowOff>
    </xdr:to>
    <xdr:sp macro="" textlink="">
      <xdr:nvSpPr>
        <xdr:cNvPr id="147" name="円/楕円 146"/>
        <xdr:cNvSpPr/>
      </xdr:nvSpPr>
      <xdr:spPr>
        <a:xfrm>
          <a:off x="1968500" y="995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103240</xdr:rowOff>
    </xdr:from>
    <xdr:ext cx="599010" cy="259045"/>
    <xdr:sp macro="" textlink="">
      <xdr:nvSpPr>
        <xdr:cNvPr id="148" name="テキスト ボックス 147"/>
        <xdr:cNvSpPr txBox="1"/>
      </xdr:nvSpPr>
      <xdr:spPr>
        <a:xfrm>
          <a:off x="1719794" y="10047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128,006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1729</xdr:rowOff>
    </xdr:from>
    <xdr:to>
      <xdr:col>1</xdr:col>
      <xdr:colOff>485775</xdr:colOff>
      <xdr:row>58</xdr:row>
      <xdr:rowOff>103329</xdr:rowOff>
    </xdr:to>
    <xdr:sp macro="" textlink="">
      <xdr:nvSpPr>
        <xdr:cNvPr id="149" name="円/楕円 148"/>
        <xdr:cNvSpPr/>
      </xdr:nvSpPr>
      <xdr:spPr>
        <a:xfrm>
          <a:off x="1079500" y="994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94456</xdr:rowOff>
    </xdr:from>
    <xdr:ext cx="599010" cy="259045"/>
    <xdr:sp macro="" textlink="">
      <xdr:nvSpPr>
        <xdr:cNvPr id="150" name="テキスト ボックス 149"/>
        <xdr:cNvSpPr txBox="1"/>
      </xdr:nvSpPr>
      <xdr:spPr>
        <a:xfrm>
          <a:off x="830794" y="10038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133,386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61049</xdr:rowOff>
    </xdr:from>
    <xdr:to>
      <xdr:col>6</xdr:col>
      <xdr:colOff>511175</xdr:colOff>
      <xdr:row>78</xdr:row>
      <xdr:rowOff>90373</xdr:rowOff>
    </xdr:to>
    <xdr:cxnSp macro="">
      <xdr:nvCxnSpPr>
        <xdr:cNvPr id="179" name="直線コネクタ 178"/>
        <xdr:cNvCxnSpPr/>
      </xdr:nvCxnSpPr>
      <xdr:spPr>
        <a:xfrm>
          <a:off x="3797300" y="13434149"/>
          <a:ext cx="838200" cy="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61049</xdr:rowOff>
    </xdr:from>
    <xdr:to>
      <xdr:col>5</xdr:col>
      <xdr:colOff>358775</xdr:colOff>
      <xdr:row>78</xdr:row>
      <xdr:rowOff>64948</xdr:rowOff>
    </xdr:to>
    <xdr:cxnSp macro="">
      <xdr:nvCxnSpPr>
        <xdr:cNvPr id="182" name="直線コネクタ 181"/>
        <xdr:cNvCxnSpPr/>
      </xdr:nvCxnSpPr>
      <xdr:spPr>
        <a:xfrm flipV="1">
          <a:off x="2908300" y="13434149"/>
          <a:ext cx="889000" cy="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64948</xdr:rowOff>
    </xdr:from>
    <xdr:to>
      <xdr:col>4</xdr:col>
      <xdr:colOff>155575</xdr:colOff>
      <xdr:row>78</xdr:row>
      <xdr:rowOff>124574</xdr:rowOff>
    </xdr:to>
    <xdr:cxnSp macro="">
      <xdr:nvCxnSpPr>
        <xdr:cNvPr id="185" name="直線コネクタ 184"/>
        <xdr:cNvCxnSpPr/>
      </xdr:nvCxnSpPr>
      <xdr:spPr>
        <a:xfrm flipV="1">
          <a:off x="2019300" y="13438048"/>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124574</xdr:rowOff>
    </xdr:from>
    <xdr:to>
      <xdr:col>2</xdr:col>
      <xdr:colOff>638175</xdr:colOff>
      <xdr:row>78</xdr:row>
      <xdr:rowOff>133998</xdr:rowOff>
    </xdr:to>
    <xdr:cxnSp macro="">
      <xdr:nvCxnSpPr>
        <xdr:cNvPr id="188" name="直線コネクタ 187"/>
        <xdr:cNvCxnSpPr/>
      </xdr:nvCxnSpPr>
      <xdr:spPr>
        <a:xfrm flipV="1">
          <a:off x="1130300" y="13497674"/>
          <a:ext cx="889000" cy="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39573</xdr:rowOff>
    </xdr:from>
    <xdr:to>
      <xdr:col>6</xdr:col>
      <xdr:colOff>561975</xdr:colOff>
      <xdr:row>78</xdr:row>
      <xdr:rowOff>141173</xdr:rowOff>
    </xdr:to>
    <xdr:sp macro="" textlink="">
      <xdr:nvSpPr>
        <xdr:cNvPr id="198" name="円/楕円 197"/>
        <xdr:cNvSpPr/>
      </xdr:nvSpPr>
      <xdr:spPr>
        <a:xfrm>
          <a:off x="4584700" y="134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125950</xdr:rowOff>
    </xdr:from>
    <xdr:ext cx="469744" cy="259045"/>
    <xdr:sp macro="" textlink="">
      <xdr:nvSpPr>
        <xdr:cNvPr id="199" name="維持補修費該当値テキスト"/>
        <xdr:cNvSpPr txBox="1"/>
      </xdr:nvSpPr>
      <xdr:spPr>
        <a:xfrm>
          <a:off x="4686300" y="13327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10249</xdr:rowOff>
    </xdr:from>
    <xdr:to>
      <xdr:col>5</xdr:col>
      <xdr:colOff>409575</xdr:colOff>
      <xdr:row>78</xdr:row>
      <xdr:rowOff>111849</xdr:rowOff>
    </xdr:to>
    <xdr:sp macro="" textlink="">
      <xdr:nvSpPr>
        <xdr:cNvPr id="200" name="円/楕円 199"/>
        <xdr:cNvSpPr/>
      </xdr:nvSpPr>
      <xdr:spPr>
        <a:xfrm>
          <a:off x="3746500" y="13383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102976</xdr:rowOff>
    </xdr:from>
    <xdr:ext cx="534377" cy="259045"/>
    <xdr:sp macro="" textlink="">
      <xdr:nvSpPr>
        <xdr:cNvPr id="201" name="テキスト ボックス 200"/>
        <xdr:cNvSpPr txBox="1"/>
      </xdr:nvSpPr>
      <xdr:spPr>
        <a:xfrm>
          <a:off x="3530111" y="13476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12,193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14148</xdr:rowOff>
    </xdr:from>
    <xdr:to>
      <xdr:col>4</xdr:col>
      <xdr:colOff>206375</xdr:colOff>
      <xdr:row>78</xdr:row>
      <xdr:rowOff>115748</xdr:rowOff>
    </xdr:to>
    <xdr:sp macro="" textlink="">
      <xdr:nvSpPr>
        <xdr:cNvPr id="202" name="円/楕円 201"/>
        <xdr:cNvSpPr/>
      </xdr:nvSpPr>
      <xdr:spPr>
        <a:xfrm>
          <a:off x="2857500" y="133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106875</xdr:rowOff>
    </xdr:from>
    <xdr:ext cx="534377" cy="259045"/>
    <xdr:sp macro="" textlink="">
      <xdr:nvSpPr>
        <xdr:cNvPr id="203" name="テキスト ボックス 202"/>
        <xdr:cNvSpPr txBox="1"/>
      </xdr:nvSpPr>
      <xdr:spPr>
        <a:xfrm>
          <a:off x="2641111" y="134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11,886</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73774</xdr:rowOff>
    </xdr:from>
    <xdr:to>
      <xdr:col>3</xdr:col>
      <xdr:colOff>3175</xdr:colOff>
      <xdr:row>79</xdr:row>
      <xdr:rowOff>3924</xdr:rowOff>
    </xdr:to>
    <xdr:sp macro="" textlink="">
      <xdr:nvSpPr>
        <xdr:cNvPr id="204" name="円/楕円 203"/>
        <xdr:cNvSpPr/>
      </xdr:nvSpPr>
      <xdr:spPr>
        <a:xfrm>
          <a:off x="1968500" y="1344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166501</xdr:rowOff>
    </xdr:from>
    <xdr:ext cx="469744" cy="259045"/>
    <xdr:sp macro="" textlink="">
      <xdr:nvSpPr>
        <xdr:cNvPr id="205" name="テキスト ボックス 204"/>
        <xdr:cNvSpPr txBox="1"/>
      </xdr:nvSpPr>
      <xdr:spPr>
        <a:xfrm>
          <a:off x="1784427" y="1353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7,191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83198</xdr:rowOff>
    </xdr:from>
    <xdr:to>
      <xdr:col>1</xdr:col>
      <xdr:colOff>485775</xdr:colOff>
      <xdr:row>79</xdr:row>
      <xdr:rowOff>13348</xdr:rowOff>
    </xdr:to>
    <xdr:sp macro="" textlink="">
      <xdr:nvSpPr>
        <xdr:cNvPr id="206" name="円/楕円 205"/>
        <xdr:cNvSpPr/>
      </xdr:nvSpPr>
      <xdr:spPr>
        <a:xfrm>
          <a:off x="1079500" y="134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4475</xdr:rowOff>
    </xdr:from>
    <xdr:ext cx="469744" cy="259045"/>
    <xdr:sp macro="" textlink="">
      <xdr:nvSpPr>
        <xdr:cNvPr id="207" name="テキスト ボックス 206"/>
        <xdr:cNvSpPr txBox="1"/>
      </xdr:nvSpPr>
      <xdr:spPr>
        <a:xfrm>
          <a:off x="895427" y="135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126,988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114122</xdr:rowOff>
    </xdr:from>
    <xdr:to>
      <xdr:col>6</xdr:col>
      <xdr:colOff>511175</xdr:colOff>
      <xdr:row>95</xdr:row>
      <xdr:rowOff>122771</xdr:rowOff>
    </xdr:to>
    <xdr:cxnSp macro="">
      <xdr:nvCxnSpPr>
        <xdr:cNvPr id="237" name="直線コネクタ 236"/>
        <xdr:cNvCxnSpPr/>
      </xdr:nvCxnSpPr>
      <xdr:spPr>
        <a:xfrm flipV="1">
          <a:off x="3797300" y="16401872"/>
          <a:ext cx="838200" cy="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122771</xdr:rowOff>
    </xdr:from>
    <xdr:to>
      <xdr:col>5</xdr:col>
      <xdr:colOff>358775</xdr:colOff>
      <xdr:row>96</xdr:row>
      <xdr:rowOff>81914</xdr:rowOff>
    </xdr:to>
    <xdr:cxnSp macro="">
      <xdr:nvCxnSpPr>
        <xdr:cNvPr id="240" name="直線コネクタ 239"/>
        <xdr:cNvCxnSpPr/>
      </xdr:nvCxnSpPr>
      <xdr:spPr>
        <a:xfrm flipV="1">
          <a:off x="2908300" y="16410521"/>
          <a:ext cx="889000" cy="1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81914</xdr:rowOff>
    </xdr:from>
    <xdr:to>
      <xdr:col>4</xdr:col>
      <xdr:colOff>155575</xdr:colOff>
      <xdr:row>96</xdr:row>
      <xdr:rowOff>117260</xdr:rowOff>
    </xdr:to>
    <xdr:cxnSp macro="">
      <xdr:nvCxnSpPr>
        <xdr:cNvPr id="243" name="直線コネクタ 242"/>
        <xdr:cNvCxnSpPr/>
      </xdr:nvCxnSpPr>
      <xdr:spPr>
        <a:xfrm flipV="1">
          <a:off x="2019300" y="16541114"/>
          <a:ext cx="889000" cy="3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117260</xdr:rowOff>
    </xdr:from>
    <xdr:to>
      <xdr:col>2</xdr:col>
      <xdr:colOff>638175</xdr:colOff>
      <xdr:row>97</xdr:row>
      <xdr:rowOff>68974</xdr:rowOff>
    </xdr:to>
    <xdr:cxnSp macro="">
      <xdr:nvCxnSpPr>
        <xdr:cNvPr id="246" name="直線コネクタ 245"/>
        <xdr:cNvCxnSpPr/>
      </xdr:nvCxnSpPr>
      <xdr:spPr>
        <a:xfrm flipV="1">
          <a:off x="1130300" y="16576460"/>
          <a:ext cx="889000" cy="1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63322</xdr:rowOff>
    </xdr:from>
    <xdr:to>
      <xdr:col>6</xdr:col>
      <xdr:colOff>561975</xdr:colOff>
      <xdr:row>95</xdr:row>
      <xdr:rowOff>164922</xdr:rowOff>
    </xdr:to>
    <xdr:sp macro="" textlink="">
      <xdr:nvSpPr>
        <xdr:cNvPr id="256" name="円/楕円 255"/>
        <xdr:cNvSpPr/>
      </xdr:nvSpPr>
      <xdr:spPr>
        <a:xfrm>
          <a:off x="4584700" y="163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86199</xdr:rowOff>
    </xdr:from>
    <xdr:ext cx="534377" cy="259045"/>
    <xdr:sp macro="" textlink="">
      <xdr:nvSpPr>
        <xdr:cNvPr id="257" name="扶助費該当値テキスト"/>
        <xdr:cNvSpPr txBox="1"/>
      </xdr:nvSpPr>
      <xdr:spPr>
        <a:xfrm>
          <a:off x="4686300" y="1620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78,514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71971</xdr:rowOff>
    </xdr:from>
    <xdr:to>
      <xdr:col>5</xdr:col>
      <xdr:colOff>409575</xdr:colOff>
      <xdr:row>96</xdr:row>
      <xdr:rowOff>2121</xdr:rowOff>
    </xdr:to>
    <xdr:sp macro="" textlink="">
      <xdr:nvSpPr>
        <xdr:cNvPr id="258" name="円/楕円 257"/>
        <xdr:cNvSpPr/>
      </xdr:nvSpPr>
      <xdr:spPr>
        <a:xfrm>
          <a:off x="3746500" y="1635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18648</xdr:rowOff>
    </xdr:from>
    <xdr:ext cx="534377" cy="259045"/>
    <xdr:sp macro="" textlink="">
      <xdr:nvSpPr>
        <xdr:cNvPr id="259" name="テキスト ボックス 258"/>
        <xdr:cNvSpPr txBox="1"/>
      </xdr:nvSpPr>
      <xdr:spPr>
        <a:xfrm>
          <a:off x="3530111" y="1613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31114</xdr:rowOff>
    </xdr:from>
    <xdr:to>
      <xdr:col>4</xdr:col>
      <xdr:colOff>206375</xdr:colOff>
      <xdr:row>96</xdr:row>
      <xdr:rowOff>132714</xdr:rowOff>
    </xdr:to>
    <xdr:sp macro="" textlink="">
      <xdr:nvSpPr>
        <xdr:cNvPr id="260" name="円/楕円 259"/>
        <xdr:cNvSpPr/>
      </xdr:nvSpPr>
      <xdr:spPr>
        <a:xfrm>
          <a:off x="2857500" y="1649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149241</xdr:rowOff>
    </xdr:from>
    <xdr:ext cx="534377" cy="259045"/>
    <xdr:sp macro="" textlink="">
      <xdr:nvSpPr>
        <xdr:cNvPr id="261" name="テキスト ボックス 260"/>
        <xdr:cNvSpPr txBox="1"/>
      </xdr:nvSpPr>
      <xdr:spPr>
        <a:xfrm>
          <a:off x="2641111" y="1626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67,550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66460</xdr:rowOff>
    </xdr:from>
    <xdr:to>
      <xdr:col>3</xdr:col>
      <xdr:colOff>3175</xdr:colOff>
      <xdr:row>96</xdr:row>
      <xdr:rowOff>168060</xdr:rowOff>
    </xdr:to>
    <xdr:sp macro="" textlink="">
      <xdr:nvSpPr>
        <xdr:cNvPr id="262" name="円/楕円 261"/>
        <xdr:cNvSpPr/>
      </xdr:nvSpPr>
      <xdr:spPr>
        <a:xfrm>
          <a:off x="1968500" y="165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13137</xdr:rowOff>
    </xdr:from>
    <xdr:ext cx="534377" cy="259045"/>
    <xdr:sp macro="" textlink="">
      <xdr:nvSpPr>
        <xdr:cNvPr id="263" name="テキスト ボックス 262"/>
        <xdr:cNvSpPr txBox="1"/>
      </xdr:nvSpPr>
      <xdr:spPr>
        <a:xfrm>
          <a:off x="1752111" y="1630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64,767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18174</xdr:rowOff>
    </xdr:from>
    <xdr:to>
      <xdr:col>1</xdr:col>
      <xdr:colOff>485775</xdr:colOff>
      <xdr:row>97</xdr:row>
      <xdr:rowOff>119774</xdr:rowOff>
    </xdr:to>
    <xdr:sp macro="" textlink="">
      <xdr:nvSpPr>
        <xdr:cNvPr id="264" name="円/楕円 263"/>
        <xdr:cNvSpPr/>
      </xdr:nvSpPr>
      <xdr:spPr>
        <a:xfrm>
          <a:off x="1079500" y="1664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136301</xdr:rowOff>
    </xdr:from>
    <xdr:ext cx="534377" cy="259045"/>
    <xdr:sp macro="" textlink="">
      <xdr:nvSpPr>
        <xdr:cNvPr id="265" name="テキスト ボックス 264"/>
        <xdr:cNvSpPr txBox="1"/>
      </xdr:nvSpPr>
      <xdr:spPr>
        <a:xfrm>
          <a:off x="863111" y="1642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37,597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61713</xdr:rowOff>
    </xdr:from>
    <xdr:to>
      <xdr:col>15</xdr:col>
      <xdr:colOff>180975</xdr:colOff>
      <xdr:row>37</xdr:row>
      <xdr:rowOff>154879</xdr:rowOff>
    </xdr:to>
    <xdr:cxnSp macro="">
      <xdr:nvCxnSpPr>
        <xdr:cNvPr id="294" name="直線コネクタ 293"/>
        <xdr:cNvCxnSpPr/>
      </xdr:nvCxnSpPr>
      <xdr:spPr>
        <a:xfrm flipV="1">
          <a:off x="9639300" y="6405363"/>
          <a:ext cx="838200" cy="93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154879</xdr:rowOff>
    </xdr:from>
    <xdr:to>
      <xdr:col>14</xdr:col>
      <xdr:colOff>28575</xdr:colOff>
      <xdr:row>37</xdr:row>
      <xdr:rowOff>166679</xdr:rowOff>
    </xdr:to>
    <xdr:cxnSp macro="">
      <xdr:nvCxnSpPr>
        <xdr:cNvPr id="297" name="直線コネクタ 296"/>
        <xdr:cNvCxnSpPr/>
      </xdr:nvCxnSpPr>
      <xdr:spPr>
        <a:xfrm flipV="1">
          <a:off x="8750300" y="6498529"/>
          <a:ext cx="889000" cy="11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166679</xdr:rowOff>
    </xdr:from>
    <xdr:to>
      <xdr:col>12</xdr:col>
      <xdr:colOff>511175</xdr:colOff>
      <xdr:row>38</xdr:row>
      <xdr:rowOff>2081</xdr:rowOff>
    </xdr:to>
    <xdr:cxnSp macro="">
      <xdr:nvCxnSpPr>
        <xdr:cNvPr id="300" name="直線コネクタ 299"/>
        <xdr:cNvCxnSpPr/>
      </xdr:nvCxnSpPr>
      <xdr:spPr>
        <a:xfrm flipV="1">
          <a:off x="7861300" y="6510329"/>
          <a:ext cx="889000" cy="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2081</xdr:rowOff>
    </xdr:from>
    <xdr:to>
      <xdr:col>11</xdr:col>
      <xdr:colOff>307975</xdr:colOff>
      <xdr:row>38</xdr:row>
      <xdr:rowOff>24543</xdr:rowOff>
    </xdr:to>
    <xdr:cxnSp macro="">
      <xdr:nvCxnSpPr>
        <xdr:cNvPr id="303" name="直線コネクタ 302"/>
        <xdr:cNvCxnSpPr/>
      </xdr:nvCxnSpPr>
      <xdr:spPr>
        <a:xfrm flipV="1">
          <a:off x="6972300" y="6517181"/>
          <a:ext cx="889000" cy="2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10913</xdr:rowOff>
    </xdr:from>
    <xdr:to>
      <xdr:col>15</xdr:col>
      <xdr:colOff>231775</xdr:colOff>
      <xdr:row>37</xdr:row>
      <xdr:rowOff>112513</xdr:rowOff>
    </xdr:to>
    <xdr:sp macro="" textlink="">
      <xdr:nvSpPr>
        <xdr:cNvPr id="313" name="円/楕円 312"/>
        <xdr:cNvSpPr/>
      </xdr:nvSpPr>
      <xdr:spPr>
        <a:xfrm>
          <a:off x="10426700" y="635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160790</xdr:rowOff>
    </xdr:from>
    <xdr:ext cx="599010" cy="259045"/>
    <xdr:sp macro="" textlink="">
      <xdr:nvSpPr>
        <xdr:cNvPr id="314" name="補助費等該当値テキスト"/>
        <xdr:cNvSpPr txBox="1"/>
      </xdr:nvSpPr>
      <xdr:spPr>
        <a:xfrm>
          <a:off x="10528300" y="633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170,938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104079</xdr:rowOff>
    </xdr:from>
    <xdr:to>
      <xdr:col>14</xdr:col>
      <xdr:colOff>79375</xdr:colOff>
      <xdr:row>38</xdr:row>
      <xdr:rowOff>34229</xdr:rowOff>
    </xdr:to>
    <xdr:sp macro="" textlink="">
      <xdr:nvSpPr>
        <xdr:cNvPr id="315" name="円/楕円 314"/>
        <xdr:cNvSpPr/>
      </xdr:nvSpPr>
      <xdr:spPr>
        <a:xfrm>
          <a:off x="9588500" y="644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25356</xdr:rowOff>
    </xdr:from>
    <xdr:ext cx="599010" cy="259045"/>
    <xdr:sp macro="" textlink="">
      <xdr:nvSpPr>
        <xdr:cNvPr id="316" name="テキスト ボックス 315"/>
        <xdr:cNvSpPr txBox="1"/>
      </xdr:nvSpPr>
      <xdr:spPr>
        <a:xfrm>
          <a:off x="9339794" y="654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115879</xdr:rowOff>
    </xdr:from>
    <xdr:to>
      <xdr:col>12</xdr:col>
      <xdr:colOff>561975</xdr:colOff>
      <xdr:row>38</xdr:row>
      <xdr:rowOff>46028</xdr:rowOff>
    </xdr:to>
    <xdr:sp macro="" textlink="">
      <xdr:nvSpPr>
        <xdr:cNvPr id="317" name="円/楕円 316"/>
        <xdr:cNvSpPr/>
      </xdr:nvSpPr>
      <xdr:spPr>
        <a:xfrm>
          <a:off x="8699500" y="64595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37156</xdr:rowOff>
    </xdr:from>
    <xdr:ext cx="599010" cy="259045"/>
    <xdr:sp macro="" textlink="">
      <xdr:nvSpPr>
        <xdr:cNvPr id="318" name="テキスト ボックス 317"/>
        <xdr:cNvSpPr txBox="1"/>
      </xdr:nvSpPr>
      <xdr:spPr>
        <a:xfrm>
          <a:off x="8450794" y="655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115,838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122731</xdr:rowOff>
    </xdr:from>
    <xdr:to>
      <xdr:col>11</xdr:col>
      <xdr:colOff>358775</xdr:colOff>
      <xdr:row>38</xdr:row>
      <xdr:rowOff>52880</xdr:rowOff>
    </xdr:to>
    <xdr:sp macro="" textlink="">
      <xdr:nvSpPr>
        <xdr:cNvPr id="319" name="円/楕円 318"/>
        <xdr:cNvSpPr/>
      </xdr:nvSpPr>
      <xdr:spPr>
        <a:xfrm>
          <a:off x="7810500" y="646638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44008</xdr:rowOff>
    </xdr:from>
    <xdr:ext cx="599010" cy="259045"/>
    <xdr:sp macro="" textlink="">
      <xdr:nvSpPr>
        <xdr:cNvPr id="320" name="テキスト ボックス 319"/>
        <xdr:cNvSpPr txBox="1"/>
      </xdr:nvSpPr>
      <xdr:spPr>
        <a:xfrm>
          <a:off x="7561794" y="655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112,241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145193</xdr:rowOff>
    </xdr:from>
    <xdr:to>
      <xdr:col>10</xdr:col>
      <xdr:colOff>155575</xdr:colOff>
      <xdr:row>38</xdr:row>
      <xdr:rowOff>75343</xdr:rowOff>
    </xdr:to>
    <xdr:sp macro="" textlink="">
      <xdr:nvSpPr>
        <xdr:cNvPr id="321" name="円/楕円 320"/>
        <xdr:cNvSpPr/>
      </xdr:nvSpPr>
      <xdr:spPr>
        <a:xfrm>
          <a:off x="6921500" y="648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66470</xdr:rowOff>
    </xdr:from>
    <xdr:ext cx="599010" cy="259045"/>
    <xdr:sp macro="" textlink="">
      <xdr:nvSpPr>
        <xdr:cNvPr id="322" name="テキスト ボックス 321"/>
        <xdr:cNvSpPr txBox="1"/>
      </xdr:nvSpPr>
      <xdr:spPr>
        <a:xfrm>
          <a:off x="6672794" y="6581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102,885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20685</xdr:rowOff>
    </xdr:from>
    <xdr:to>
      <xdr:col>15</xdr:col>
      <xdr:colOff>180975</xdr:colOff>
      <xdr:row>57</xdr:row>
      <xdr:rowOff>66681</xdr:rowOff>
    </xdr:to>
    <xdr:cxnSp macro="">
      <xdr:nvCxnSpPr>
        <xdr:cNvPr id="351" name="直線コネクタ 350"/>
        <xdr:cNvCxnSpPr/>
      </xdr:nvCxnSpPr>
      <xdr:spPr>
        <a:xfrm flipV="1">
          <a:off x="9639300" y="9621885"/>
          <a:ext cx="838200" cy="21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25577</xdr:rowOff>
    </xdr:from>
    <xdr:to>
      <xdr:col>14</xdr:col>
      <xdr:colOff>28575</xdr:colOff>
      <xdr:row>57</xdr:row>
      <xdr:rowOff>66681</xdr:rowOff>
    </xdr:to>
    <xdr:cxnSp macro="">
      <xdr:nvCxnSpPr>
        <xdr:cNvPr id="354" name="直線コネクタ 353"/>
        <xdr:cNvCxnSpPr/>
      </xdr:nvCxnSpPr>
      <xdr:spPr>
        <a:xfrm>
          <a:off x="8750300" y="9798227"/>
          <a:ext cx="889000" cy="4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25577</xdr:rowOff>
    </xdr:from>
    <xdr:to>
      <xdr:col>12</xdr:col>
      <xdr:colOff>511175</xdr:colOff>
      <xdr:row>58</xdr:row>
      <xdr:rowOff>2084</xdr:rowOff>
    </xdr:to>
    <xdr:cxnSp macro="">
      <xdr:nvCxnSpPr>
        <xdr:cNvPr id="357" name="直線コネクタ 356"/>
        <xdr:cNvCxnSpPr/>
      </xdr:nvCxnSpPr>
      <xdr:spPr>
        <a:xfrm flipV="1">
          <a:off x="7861300" y="9798227"/>
          <a:ext cx="889000" cy="147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2084</xdr:rowOff>
    </xdr:from>
    <xdr:to>
      <xdr:col>11</xdr:col>
      <xdr:colOff>307975</xdr:colOff>
      <xdr:row>59</xdr:row>
      <xdr:rowOff>203</xdr:rowOff>
    </xdr:to>
    <xdr:cxnSp macro="">
      <xdr:nvCxnSpPr>
        <xdr:cNvPr id="360" name="直線コネクタ 359"/>
        <xdr:cNvCxnSpPr/>
      </xdr:nvCxnSpPr>
      <xdr:spPr>
        <a:xfrm flipV="1">
          <a:off x="6972300" y="9946184"/>
          <a:ext cx="889000" cy="169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55</xdr:row>
      <xdr:rowOff>141335</xdr:rowOff>
    </xdr:from>
    <xdr:to>
      <xdr:col>15</xdr:col>
      <xdr:colOff>231775</xdr:colOff>
      <xdr:row>56</xdr:row>
      <xdr:rowOff>71485</xdr:rowOff>
    </xdr:to>
    <xdr:sp macro="" textlink="">
      <xdr:nvSpPr>
        <xdr:cNvPr id="370" name="円/楕円 369"/>
        <xdr:cNvSpPr/>
      </xdr:nvSpPr>
      <xdr:spPr>
        <a:xfrm>
          <a:off x="10426700" y="957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164212</xdr:rowOff>
    </xdr:from>
    <xdr:ext cx="599010" cy="259045"/>
    <xdr:sp macro="" textlink="">
      <xdr:nvSpPr>
        <xdr:cNvPr id="371" name="普通建設事業費該当値テキスト"/>
        <xdr:cNvSpPr txBox="1"/>
      </xdr:nvSpPr>
      <xdr:spPr>
        <a:xfrm>
          <a:off x="10528300" y="9422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706,188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15881</xdr:rowOff>
    </xdr:from>
    <xdr:to>
      <xdr:col>14</xdr:col>
      <xdr:colOff>79375</xdr:colOff>
      <xdr:row>57</xdr:row>
      <xdr:rowOff>117481</xdr:rowOff>
    </xdr:to>
    <xdr:sp macro="" textlink="">
      <xdr:nvSpPr>
        <xdr:cNvPr id="372" name="円/楕円 371"/>
        <xdr:cNvSpPr/>
      </xdr:nvSpPr>
      <xdr:spPr>
        <a:xfrm>
          <a:off x="9588500" y="978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134008</xdr:rowOff>
    </xdr:from>
    <xdr:ext cx="599010" cy="259045"/>
    <xdr:sp macro="" textlink="">
      <xdr:nvSpPr>
        <xdr:cNvPr id="373" name="テキスト ボックス 372"/>
        <xdr:cNvSpPr txBox="1"/>
      </xdr:nvSpPr>
      <xdr:spPr>
        <a:xfrm>
          <a:off x="9339794" y="9563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420,825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146227</xdr:rowOff>
    </xdr:from>
    <xdr:to>
      <xdr:col>12</xdr:col>
      <xdr:colOff>561975</xdr:colOff>
      <xdr:row>57</xdr:row>
      <xdr:rowOff>76377</xdr:rowOff>
    </xdr:to>
    <xdr:sp macro="" textlink="">
      <xdr:nvSpPr>
        <xdr:cNvPr id="374" name="円/楕円 373"/>
        <xdr:cNvSpPr/>
      </xdr:nvSpPr>
      <xdr:spPr>
        <a:xfrm>
          <a:off x="8699500" y="97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92904</xdr:rowOff>
    </xdr:from>
    <xdr:ext cx="599010" cy="259045"/>
    <xdr:sp macro="" textlink="">
      <xdr:nvSpPr>
        <xdr:cNvPr id="375" name="テキスト ボックス 374"/>
        <xdr:cNvSpPr txBox="1"/>
      </xdr:nvSpPr>
      <xdr:spPr>
        <a:xfrm>
          <a:off x="8450794" y="952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474,768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122734</xdr:rowOff>
    </xdr:from>
    <xdr:to>
      <xdr:col>11</xdr:col>
      <xdr:colOff>358775</xdr:colOff>
      <xdr:row>58</xdr:row>
      <xdr:rowOff>52884</xdr:rowOff>
    </xdr:to>
    <xdr:sp macro="" textlink="">
      <xdr:nvSpPr>
        <xdr:cNvPr id="376" name="円/楕円 375"/>
        <xdr:cNvSpPr/>
      </xdr:nvSpPr>
      <xdr:spPr>
        <a:xfrm>
          <a:off x="7810500" y="98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69411</xdr:rowOff>
    </xdr:from>
    <xdr:ext cx="599010" cy="259045"/>
    <xdr:sp macro="" textlink="">
      <xdr:nvSpPr>
        <xdr:cNvPr id="377" name="テキスト ボックス 376"/>
        <xdr:cNvSpPr txBox="1"/>
      </xdr:nvSpPr>
      <xdr:spPr>
        <a:xfrm>
          <a:off x="7561794" y="967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280,599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120853</xdr:rowOff>
    </xdr:from>
    <xdr:to>
      <xdr:col>10</xdr:col>
      <xdr:colOff>155575</xdr:colOff>
      <xdr:row>59</xdr:row>
      <xdr:rowOff>51003</xdr:rowOff>
    </xdr:to>
    <xdr:sp macro="" textlink="">
      <xdr:nvSpPr>
        <xdr:cNvPr id="378" name="円/楕円 377"/>
        <xdr:cNvSpPr/>
      </xdr:nvSpPr>
      <xdr:spPr>
        <a:xfrm>
          <a:off x="6921500" y="1006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42130</xdr:rowOff>
    </xdr:from>
    <xdr:ext cx="534377" cy="259045"/>
    <xdr:sp macro="" textlink="">
      <xdr:nvSpPr>
        <xdr:cNvPr id="379" name="テキスト ボックス 378"/>
        <xdr:cNvSpPr txBox="1"/>
      </xdr:nvSpPr>
      <xdr:spPr>
        <a:xfrm>
          <a:off x="6705111" y="1015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58,067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42,501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60615</xdr:rowOff>
    </xdr:from>
    <xdr:to>
      <xdr:col>15</xdr:col>
      <xdr:colOff>180975</xdr:colOff>
      <xdr:row>76</xdr:row>
      <xdr:rowOff>99794</xdr:rowOff>
    </xdr:to>
    <xdr:cxnSp macro="">
      <xdr:nvCxnSpPr>
        <xdr:cNvPr id="408" name="直線コネクタ 407"/>
        <xdr:cNvCxnSpPr/>
      </xdr:nvCxnSpPr>
      <xdr:spPr>
        <a:xfrm flipV="1">
          <a:off x="9639300" y="12747915"/>
          <a:ext cx="838200" cy="38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74</xdr:row>
      <xdr:rowOff>9815</xdr:rowOff>
    </xdr:from>
    <xdr:to>
      <xdr:col>15</xdr:col>
      <xdr:colOff>231775</xdr:colOff>
      <xdr:row>74</xdr:row>
      <xdr:rowOff>111415</xdr:rowOff>
    </xdr:to>
    <xdr:sp macro="" textlink="">
      <xdr:nvSpPr>
        <xdr:cNvPr id="418" name="円/楕円 417"/>
        <xdr:cNvSpPr/>
      </xdr:nvSpPr>
      <xdr:spPr>
        <a:xfrm>
          <a:off x="10426700" y="1269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32692</xdr:rowOff>
    </xdr:from>
    <xdr:ext cx="599010" cy="259045"/>
    <xdr:sp macro="" textlink="">
      <xdr:nvSpPr>
        <xdr:cNvPr id="419" name="普通建設事業費 （ うち新規整備　）該当値テキスト"/>
        <xdr:cNvSpPr txBox="1"/>
      </xdr:nvSpPr>
      <xdr:spPr>
        <a:xfrm>
          <a:off x="10528300" y="12548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662,272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48994</xdr:rowOff>
    </xdr:from>
    <xdr:to>
      <xdr:col>14</xdr:col>
      <xdr:colOff>79375</xdr:colOff>
      <xdr:row>76</xdr:row>
      <xdr:rowOff>150594</xdr:rowOff>
    </xdr:to>
    <xdr:sp macro="" textlink="">
      <xdr:nvSpPr>
        <xdr:cNvPr id="420" name="円/楕円 419"/>
        <xdr:cNvSpPr/>
      </xdr:nvSpPr>
      <xdr:spPr>
        <a:xfrm>
          <a:off x="9588500" y="1307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167121</xdr:rowOff>
    </xdr:from>
    <xdr:ext cx="599010" cy="259045"/>
    <xdr:sp macro="" textlink="">
      <xdr:nvSpPr>
        <xdr:cNvPr id="421" name="テキスト ボックス 420"/>
        <xdr:cNvSpPr txBox="1"/>
      </xdr:nvSpPr>
      <xdr:spPr>
        <a:xfrm>
          <a:off x="9339794" y="128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361,422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40,626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88602</xdr:rowOff>
    </xdr:from>
    <xdr:to>
      <xdr:col>15</xdr:col>
      <xdr:colOff>180975</xdr:colOff>
      <xdr:row>98</xdr:row>
      <xdr:rowOff>100175</xdr:rowOff>
    </xdr:to>
    <xdr:cxnSp macro="">
      <xdr:nvCxnSpPr>
        <xdr:cNvPr id="448" name="直線コネクタ 447"/>
        <xdr:cNvCxnSpPr/>
      </xdr:nvCxnSpPr>
      <xdr:spPr>
        <a:xfrm>
          <a:off x="9639300" y="16890702"/>
          <a:ext cx="838200" cy="1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49375</xdr:rowOff>
    </xdr:from>
    <xdr:to>
      <xdr:col>15</xdr:col>
      <xdr:colOff>231775</xdr:colOff>
      <xdr:row>98</xdr:row>
      <xdr:rowOff>150975</xdr:rowOff>
    </xdr:to>
    <xdr:sp macro="" textlink="">
      <xdr:nvSpPr>
        <xdr:cNvPr id="458" name="円/楕円 457"/>
        <xdr:cNvSpPr/>
      </xdr:nvSpPr>
      <xdr:spPr>
        <a:xfrm>
          <a:off x="10426700" y="168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135752</xdr:rowOff>
    </xdr:from>
    <xdr:ext cx="534377" cy="259045"/>
    <xdr:sp macro="" textlink="">
      <xdr:nvSpPr>
        <xdr:cNvPr id="459" name="普通建設事業費 （ うち更新整備　）該当値テキスト"/>
        <xdr:cNvSpPr txBox="1"/>
      </xdr:nvSpPr>
      <xdr:spPr>
        <a:xfrm>
          <a:off x="10528300" y="1676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43,225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37802</xdr:rowOff>
    </xdr:from>
    <xdr:to>
      <xdr:col>14</xdr:col>
      <xdr:colOff>79375</xdr:colOff>
      <xdr:row>98</xdr:row>
      <xdr:rowOff>139402</xdr:rowOff>
    </xdr:to>
    <xdr:sp macro="" textlink="">
      <xdr:nvSpPr>
        <xdr:cNvPr id="460" name="円/楕円 459"/>
        <xdr:cNvSpPr/>
      </xdr:nvSpPr>
      <xdr:spPr>
        <a:xfrm>
          <a:off x="9588500" y="1683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130529</xdr:rowOff>
    </xdr:from>
    <xdr:ext cx="534377" cy="259045"/>
    <xdr:sp macro="" textlink="">
      <xdr:nvSpPr>
        <xdr:cNvPr id="461" name="テキスト ボックス 460"/>
        <xdr:cNvSpPr txBox="1"/>
      </xdr:nvSpPr>
      <xdr:spPr>
        <a:xfrm>
          <a:off x="9372111" y="1693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163369</xdr:rowOff>
    </xdr:from>
    <xdr:to>
      <xdr:col>23</xdr:col>
      <xdr:colOff>517525</xdr:colOff>
      <xdr:row>37</xdr:row>
      <xdr:rowOff>171219</xdr:rowOff>
    </xdr:to>
    <xdr:cxnSp macro="">
      <xdr:nvCxnSpPr>
        <xdr:cNvPr id="488" name="直線コネクタ 487"/>
        <xdr:cNvCxnSpPr/>
      </xdr:nvCxnSpPr>
      <xdr:spPr>
        <a:xfrm flipV="1">
          <a:off x="15481300" y="6507019"/>
          <a:ext cx="838200" cy="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171219</xdr:rowOff>
    </xdr:from>
    <xdr:to>
      <xdr:col>22</xdr:col>
      <xdr:colOff>365125</xdr:colOff>
      <xdr:row>38</xdr:row>
      <xdr:rowOff>49186</xdr:rowOff>
    </xdr:to>
    <xdr:cxnSp macro="">
      <xdr:nvCxnSpPr>
        <xdr:cNvPr id="491" name="直線コネクタ 490"/>
        <xdr:cNvCxnSpPr/>
      </xdr:nvCxnSpPr>
      <xdr:spPr>
        <a:xfrm flipV="1">
          <a:off x="14592300" y="6514869"/>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33437</xdr:rowOff>
    </xdr:from>
    <xdr:to>
      <xdr:col>21</xdr:col>
      <xdr:colOff>161925</xdr:colOff>
      <xdr:row>38</xdr:row>
      <xdr:rowOff>49186</xdr:rowOff>
    </xdr:to>
    <xdr:cxnSp macro="">
      <xdr:nvCxnSpPr>
        <xdr:cNvPr id="494" name="直線コネクタ 493"/>
        <xdr:cNvCxnSpPr/>
      </xdr:nvCxnSpPr>
      <xdr:spPr>
        <a:xfrm>
          <a:off x="13703300" y="6548537"/>
          <a:ext cx="889000" cy="15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33437</xdr:rowOff>
    </xdr:from>
    <xdr:to>
      <xdr:col>19</xdr:col>
      <xdr:colOff>644525</xdr:colOff>
      <xdr:row>38</xdr:row>
      <xdr:rowOff>106210</xdr:rowOff>
    </xdr:to>
    <xdr:cxnSp macro="">
      <xdr:nvCxnSpPr>
        <xdr:cNvPr id="497" name="直線コネクタ 496"/>
        <xdr:cNvCxnSpPr/>
      </xdr:nvCxnSpPr>
      <xdr:spPr>
        <a:xfrm flipV="1">
          <a:off x="12814300" y="6548537"/>
          <a:ext cx="889000" cy="7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112569</xdr:rowOff>
    </xdr:from>
    <xdr:to>
      <xdr:col>23</xdr:col>
      <xdr:colOff>568325</xdr:colOff>
      <xdr:row>38</xdr:row>
      <xdr:rowOff>42719</xdr:rowOff>
    </xdr:to>
    <xdr:sp macro="" textlink="">
      <xdr:nvSpPr>
        <xdr:cNvPr id="507" name="円/楕円 506"/>
        <xdr:cNvSpPr/>
      </xdr:nvSpPr>
      <xdr:spPr>
        <a:xfrm>
          <a:off x="16268700" y="645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135446</xdr:rowOff>
    </xdr:from>
    <xdr:ext cx="534377" cy="259045"/>
    <xdr:sp macro="" textlink="">
      <xdr:nvSpPr>
        <xdr:cNvPr id="508" name="災害復旧事業費該当値テキスト"/>
        <xdr:cNvSpPr txBox="1"/>
      </xdr:nvSpPr>
      <xdr:spPr>
        <a:xfrm>
          <a:off x="16370300" y="630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120419</xdr:rowOff>
    </xdr:from>
    <xdr:to>
      <xdr:col>22</xdr:col>
      <xdr:colOff>415925</xdr:colOff>
      <xdr:row>38</xdr:row>
      <xdr:rowOff>50569</xdr:rowOff>
    </xdr:to>
    <xdr:sp macro="" textlink="">
      <xdr:nvSpPr>
        <xdr:cNvPr id="509" name="円/楕円 508"/>
        <xdr:cNvSpPr/>
      </xdr:nvSpPr>
      <xdr:spPr>
        <a:xfrm>
          <a:off x="15430500" y="64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67096</xdr:rowOff>
    </xdr:from>
    <xdr:ext cx="534377" cy="259045"/>
    <xdr:sp macro="" textlink="">
      <xdr:nvSpPr>
        <xdr:cNvPr id="510" name="テキスト ボックス 509"/>
        <xdr:cNvSpPr txBox="1"/>
      </xdr:nvSpPr>
      <xdr:spPr>
        <a:xfrm>
          <a:off x="15214111" y="623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169836</xdr:rowOff>
    </xdr:from>
    <xdr:to>
      <xdr:col>21</xdr:col>
      <xdr:colOff>212725</xdr:colOff>
      <xdr:row>38</xdr:row>
      <xdr:rowOff>99986</xdr:rowOff>
    </xdr:to>
    <xdr:sp macro="" textlink="">
      <xdr:nvSpPr>
        <xdr:cNvPr id="511" name="円/楕円 510"/>
        <xdr:cNvSpPr/>
      </xdr:nvSpPr>
      <xdr:spPr>
        <a:xfrm>
          <a:off x="14541500" y="6513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116513</xdr:rowOff>
    </xdr:from>
    <xdr:ext cx="534377" cy="259045"/>
    <xdr:sp macro="" textlink="">
      <xdr:nvSpPr>
        <xdr:cNvPr id="512" name="テキスト ボックス 511"/>
        <xdr:cNvSpPr txBox="1"/>
      </xdr:nvSpPr>
      <xdr:spPr>
        <a:xfrm>
          <a:off x="14325111" y="628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154087</xdr:rowOff>
    </xdr:from>
    <xdr:to>
      <xdr:col>20</xdr:col>
      <xdr:colOff>9525</xdr:colOff>
      <xdr:row>38</xdr:row>
      <xdr:rowOff>84237</xdr:rowOff>
    </xdr:to>
    <xdr:sp macro="" textlink="">
      <xdr:nvSpPr>
        <xdr:cNvPr id="513" name="円/楕円 512"/>
        <xdr:cNvSpPr/>
      </xdr:nvSpPr>
      <xdr:spPr>
        <a:xfrm>
          <a:off x="13652500" y="64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100764</xdr:rowOff>
    </xdr:from>
    <xdr:ext cx="534377" cy="259045"/>
    <xdr:sp macro="" textlink="">
      <xdr:nvSpPr>
        <xdr:cNvPr id="514" name="テキスト ボックス 513"/>
        <xdr:cNvSpPr txBox="1"/>
      </xdr:nvSpPr>
      <xdr:spPr>
        <a:xfrm>
          <a:off x="13436111" y="627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55410</xdr:rowOff>
    </xdr:from>
    <xdr:to>
      <xdr:col>18</xdr:col>
      <xdr:colOff>492125</xdr:colOff>
      <xdr:row>38</xdr:row>
      <xdr:rowOff>157010</xdr:rowOff>
    </xdr:to>
    <xdr:sp macro="" textlink="">
      <xdr:nvSpPr>
        <xdr:cNvPr id="515" name="円/楕円 514"/>
        <xdr:cNvSpPr/>
      </xdr:nvSpPr>
      <xdr:spPr>
        <a:xfrm>
          <a:off x="12763500" y="657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2087</xdr:rowOff>
    </xdr:from>
    <xdr:ext cx="534377" cy="259045"/>
    <xdr:sp macro="" textlink="">
      <xdr:nvSpPr>
        <xdr:cNvPr id="516" name="テキスト ボックス 515"/>
        <xdr:cNvSpPr txBox="1"/>
      </xdr:nvSpPr>
      <xdr:spPr>
        <a:xfrm>
          <a:off x="12547111" y="634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61437</xdr:rowOff>
    </xdr:from>
    <xdr:to>
      <xdr:col>23</xdr:col>
      <xdr:colOff>517525</xdr:colOff>
      <xdr:row>78</xdr:row>
      <xdr:rowOff>66698</xdr:rowOff>
    </xdr:to>
    <xdr:cxnSp macro="">
      <xdr:nvCxnSpPr>
        <xdr:cNvPr id="600" name="直線コネクタ 599"/>
        <xdr:cNvCxnSpPr/>
      </xdr:nvCxnSpPr>
      <xdr:spPr>
        <a:xfrm>
          <a:off x="15481300" y="13434537"/>
          <a:ext cx="8382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80824</xdr:rowOff>
    </xdr:from>
    <xdr:ext cx="599010" cy="259045"/>
    <xdr:sp macro="" textlink="">
      <xdr:nvSpPr>
        <xdr:cNvPr id="601" name="公債費平均値テキスト"/>
        <xdr:cNvSpPr txBox="1"/>
      </xdr:nvSpPr>
      <xdr:spPr>
        <a:xfrm>
          <a:off x="16370300" y="13111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61437</xdr:rowOff>
    </xdr:from>
    <xdr:to>
      <xdr:col>22</xdr:col>
      <xdr:colOff>365125</xdr:colOff>
      <xdr:row>78</xdr:row>
      <xdr:rowOff>64340</xdr:rowOff>
    </xdr:to>
    <xdr:cxnSp macro="">
      <xdr:nvCxnSpPr>
        <xdr:cNvPr id="603" name="直線コネクタ 602"/>
        <xdr:cNvCxnSpPr/>
      </xdr:nvCxnSpPr>
      <xdr:spPr>
        <a:xfrm flipV="1">
          <a:off x="14592300" y="13434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170747</xdr:rowOff>
    </xdr:from>
    <xdr:ext cx="599010" cy="259045"/>
    <xdr:sp macro="" textlink="">
      <xdr:nvSpPr>
        <xdr:cNvPr id="605" name="テキスト ボックス 604"/>
        <xdr:cNvSpPr txBox="1"/>
      </xdr:nvSpPr>
      <xdr:spPr>
        <a:xfrm>
          <a:off x="15181794"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64340</xdr:rowOff>
    </xdr:from>
    <xdr:to>
      <xdr:col>21</xdr:col>
      <xdr:colOff>161925</xdr:colOff>
      <xdr:row>78</xdr:row>
      <xdr:rowOff>70355</xdr:rowOff>
    </xdr:to>
    <xdr:cxnSp macro="">
      <xdr:nvCxnSpPr>
        <xdr:cNvPr id="606" name="直線コネクタ 605"/>
        <xdr:cNvCxnSpPr/>
      </xdr:nvCxnSpPr>
      <xdr:spPr>
        <a:xfrm flipV="1">
          <a:off x="13703300" y="13437440"/>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159518</xdr:rowOff>
    </xdr:from>
    <xdr:ext cx="599010" cy="259045"/>
    <xdr:sp macro="" textlink="">
      <xdr:nvSpPr>
        <xdr:cNvPr id="608" name="テキスト ボックス 607"/>
        <xdr:cNvSpPr txBox="1"/>
      </xdr:nvSpPr>
      <xdr:spPr>
        <a:xfrm>
          <a:off x="14292794"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69580</xdr:rowOff>
    </xdr:from>
    <xdr:to>
      <xdr:col>19</xdr:col>
      <xdr:colOff>644525</xdr:colOff>
      <xdr:row>78</xdr:row>
      <xdr:rowOff>70355</xdr:rowOff>
    </xdr:to>
    <xdr:cxnSp macro="">
      <xdr:nvCxnSpPr>
        <xdr:cNvPr id="609" name="直線コネクタ 608"/>
        <xdr:cNvCxnSpPr/>
      </xdr:nvCxnSpPr>
      <xdr:spPr>
        <a:xfrm>
          <a:off x="12814300" y="1344268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169511</xdr:rowOff>
    </xdr:from>
    <xdr:ext cx="599010" cy="259045"/>
    <xdr:sp macro="" textlink="">
      <xdr:nvSpPr>
        <xdr:cNvPr id="611" name="テキスト ボックス 610"/>
        <xdr:cNvSpPr txBox="1"/>
      </xdr:nvSpPr>
      <xdr:spPr>
        <a:xfrm>
          <a:off x="13403794" y="13028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15898</xdr:rowOff>
    </xdr:from>
    <xdr:to>
      <xdr:col>23</xdr:col>
      <xdr:colOff>568325</xdr:colOff>
      <xdr:row>78</xdr:row>
      <xdr:rowOff>117498</xdr:rowOff>
    </xdr:to>
    <xdr:sp macro="" textlink="">
      <xdr:nvSpPr>
        <xdr:cNvPr id="619" name="円/楕円 618"/>
        <xdr:cNvSpPr/>
      </xdr:nvSpPr>
      <xdr:spPr>
        <a:xfrm>
          <a:off x="16268700" y="1338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102275</xdr:rowOff>
    </xdr:from>
    <xdr:ext cx="534377" cy="259045"/>
    <xdr:sp macro="" textlink="">
      <xdr:nvSpPr>
        <xdr:cNvPr id="620" name="公債費該当値テキスト"/>
        <xdr:cNvSpPr txBox="1"/>
      </xdr:nvSpPr>
      <xdr:spPr>
        <a:xfrm>
          <a:off x="16370300" y="1330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10637</xdr:rowOff>
    </xdr:from>
    <xdr:to>
      <xdr:col>22</xdr:col>
      <xdr:colOff>415925</xdr:colOff>
      <xdr:row>78</xdr:row>
      <xdr:rowOff>112237</xdr:rowOff>
    </xdr:to>
    <xdr:sp macro="" textlink="">
      <xdr:nvSpPr>
        <xdr:cNvPr id="621" name="円/楕円 620"/>
        <xdr:cNvSpPr/>
      </xdr:nvSpPr>
      <xdr:spPr>
        <a:xfrm>
          <a:off x="15430500" y="1338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103364</xdr:rowOff>
    </xdr:from>
    <xdr:ext cx="534377" cy="259045"/>
    <xdr:sp macro="" textlink="">
      <xdr:nvSpPr>
        <xdr:cNvPr id="622" name="テキスト ボックス 621"/>
        <xdr:cNvSpPr txBox="1"/>
      </xdr:nvSpPr>
      <xdr:spPr>
        <a:xfrm>
          <a:off x="15214111" y="1347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13540</xdr:rowOff>
    </xdr:from>
    <xdr:to>
      <xdr:col>21</xdr:col>
      <xdr:colOff>212725</xdr:colOff>
      <xdr:row>78</xdr:row>
      <xdr:rowOff>115140</xdr:rowOff>
    </xdr:to>
    <xdr:sp macro="" textlink="">
      <xdr:nvSpPr>
        <xdr:cNvPr id="623" name="円/楕円 622"/>
        <xdr:cNvSpPr/>
      </xdr:nvSpPr>
      <xdr:spPr>
        <a:xfrm>
          <a:off x="14541500" y="1338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106267</xdr:rowOff>
    </xdr:from>
    <xdr:ext cx="534377" cy="259045"/>
    <xdr:sp macro="" textlink="">
      <xdr:nvSpPr>
        <xdr:cNvPr id="624" name="テキスト ボックス 623"/>
        <xdr:cNvSpPr txBox="1"/>
      </xdr:nvSpPr>
      <xdr:spPr>
        <a:xfrm>
          <a:off x="14325111" y="1347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19555</xdr:rowOff>
    </xdr:from>
    <xdr:to>
      <xdr:col>20</xdr:col>
      <xdr:colOff>9525</xdr:colOff>
      <xdr:row>78</xdr:row>
      <xdr:rowOff>121155</xdr:rowOff>
    </xdr:to>
    <xdr:sp macro="" textlink="">
      <xdr:nvSpPr>
        <xdr:cNvPr id="625" name="円/楕円 624"/>
        <xdr:cNvSpPr/>
      </xdr:nvSpPr>
      <xdr:spPr>
        <a:xfrm>
          <a:off x="13652500" y="133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112282</xdr:rowOff>
    </xdr:from>
    <xdr:ext cx="534377" cy="259045"/>
    <xdr:sp macro="" textlink="">
      <xdr:nvSpPr>
        <xdr:cNvPr id="626" name="テキスト ボックス 625"/>
        <xdr:cNvSpPr txBox="1"/>
      </xdr:nvSpPr>
      <xdr:spPr>
        <a:xfrm>
          <a:off x="13436111" y="1348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18780</xdr:rowOff>
    </xdr:from>
    <xdr:to>
      <xdr:col>18</xdr:col>
      <xdr:colOff>492125</xdr:colOff>
      <xdr:row>78</xdr:row>
      <xdr:rowOff>120380</xdr:rowOff>
    </xdr:to>
    <xdr:sp macro="" textlink="">
      <xdr:nvSpPr>
        <xdr:cNvPr id="627" name="円/楕円 626"/>
        <xdr:cNvSpPr/>
      </xdr:nvSpPr>
      <xdr:spPr>
        <a:xfrm>
          <a:off x="12763500" y="1339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111507</xdr:rowOff>
    </xdr:from>
    <xdr:ext cx="534377" cy="259045"/>
    <xdr:sp macro="" textlink="">
      <xdr:nvSpPr>
        <xdr:cNvPr id="628" name="テキスト ボックス 627"/>
        <xdr:cNvSpPr txBox="1"/>
      </xdr:nvSpPr>
      <xdr:spPr>
        <a:xfrm>
          <a:off x="12547111" y="1348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140537</xdr:rowOff>
    </xdr:from>
    <xdr:to>
      <xdr:col>23</xdr:col>
      <xdr:colOff>517525</xdr:colOff>
      <xdr:row>98</xdr:row>
      <xdr:rowOff>151462</xdr:rowOff>
    </xdr:to>
    <xdr:cxnSp macro="">
      <xdr:nvCxnSpPr>
        <xdr:cNvPr id="657" name="直線コネクタ 656"/>
        <xdr:cNvCxnSpPr/>
      </xdr:nvCxnSpPr>
      <xdr:spPr>
        <a:xfrm flipV="1">
          <a:off x="15481300" y="16942637"/>
          <a:ext cx="838200" cy="1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33231</xdr:rowOff>
    </xdr:from>
    <xdr:to>
      <xdr:col>22</xdr:col>
      <xdr:colOff>365125</xdr:colOff>
      <xdr:row>98</xdr:row>
      <xdr:rowOff>151462</xdr:rowOff>
    </xdr:to>
    <xdr:cxnSp macro="">
      <xdr:nvCxnSpPr>
        <xdr:cNvPr id="660" name="直線コネクタ 659"/>
        <xdr:cNvCxnSpPr/>
      </xdr:nvCxnSpPr>
      <xdr:spPr>
        <a:xfrm>
          <a:off x="14592300" y="16663881"/>
          <a:ext cx="889000" cy="28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33231</xdr:rowOff>
    </xdr:from>
    <xdr:to>
      <xdr:col>21</xdr:col>
      <xdr:colOff>161925</xdr:colOff>
      <xdr:row>99</xdr:row>
      <xdr:rowOff>11773</xdr:rowOff>
    </xdr:to>
    <xdr:cxnSp macro="">
      <xdr:nvCxnSpPr>
        <xdr:cNvPr id="663" name="直線コネクタ 662"/>
        <xdr:cNvCxnSpPr/>
      </xdr:nvCxnSpPr>
      <xdr:spPr>
        <a:xfrm flipV="1">
          <a:off x="13703300" y="16663881"/>
          <a:ext cx="889000" cy="32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163961</xdr:rowOff>
    </xdr:from>
    <xdr:to>
      <xdr:col>19</xdr:col>
      <xdr:colOff>644525</xdr:colOff>
      <xdr:row>99</xdr:row>
      <xdr:rowOff>11773</xdr:rowOff>
    </xdr:to>
    <xdr:cxnSp macro="">
      <xdr:nvCxnSpPr>
        <xdr:cNvPr id="666" name="直線コネクタ 665"/>
        <xdr:cNvCxnSpPr/>
      </xdr:nvCxnSpPr>
      <xdr:spPr>
        <a:xfrm>
          <a:off x="12814300" y="16966061"/>
          <a:ext cx="889000" cy="19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89737</xdr:rowOff>
    </xdr:from>
    <xdr:to>
      <xdr:col>23</xdr:col>
      <xdr:colOff>568325</xdr:colOff>
      <xdr:row>99</xdr:row>
      <xdr:rowOff>19887</xdr:rowOff>
    </xdr:to>
    <xdr:sp macro="" textlink="">
      <xdr:nvSpPr>
        <xdr:cNvPr id="676" name="円/楕円 675"/>
        <xdr:cNvSpPr/>
      </xdr:nvSpPr>
      <xdr:spPr>
        <a:xfrm>
          <a:off x="16268700" y="1689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59,341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100662</xdr:rowOff>
    </xdr:from>
    <xdr:to>
      <xdr:col>22</xdr:col>
      <xdr:colOff>415925</xdr:colOff>
      <xdr:row>99</xdr:row>
      <xdr:rowOff>30812</xdr:rowOff>
    </xdr:to>
    <xdr:sp macro="" textlink="">
      <xdr:nvSpPr>
        <xdr:cNvPr id="678" name="円/楕円 677"/>
        <xdr:cNvSpPr/>
      </xdr:nvSpPr>
      <xdr:spPr>
        <a:xfrm>
          <a:off x="15430500" y="169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21939</xdr:rowOff>
    </xdr:from>
    <xdr:ext cx="534377" cy="259045"/>
    <xdr:sp macro="" textlink="">
      <xdr:nvSpPr>
        <xdr:cNvPr id="679" name="テキスト ボックス 678"/>
        <xdr:cNvSpPr txBox="1"/>
      </xdr:nvSpPr>
      <xdr:spPr>
        <a:xfrm>
          <a:off x="15214111" y="1699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153881</xdr:rowOff>
    </xdr:from>
    <xdr:to>
      <xdr:col>21</xdr:col>
      <xdr:colOff>212725</xdr:colOff>
      <xdr:row>97</xdr:row>
      <xdr:rowOff>84031</xdr:rowOff>
    </xdr:to>
    <xdr:sp macro="" textlink="">
      <xdr:nvSpPr>
        <xdr:cNvPr id="680" name="円/楕円 679"/>
        <xdr:cNvSpPr/>
      </xdr:nvSpPr>
      <xdr:spPr>
        <a:xfrm>
          <a:off x="14541500" y="1661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100558</xdr:rowOff>
    </xdr:from>
    <xdr:ext cx="599010" cy="259045"/>
    <xdr:sp macro="" textlink="">
      <xdr:nvSpPr>
        <xdr:cNvPr id="681" name="テキスト ボックス 680"/>
        <xdr:cNvSpPr txBox="1"/>
      </xdr:nvSpPr>
      <xdr:spPr>
        <a:xfrm>
          <a:off x="14292794" y="16388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132423</xdr:rowOff>
    </xdr:from>
    <xdr:to>
      <xdr:col>20</xdr:col>
      <xdr:colOff>9525</xdr:colOff>
      <xdr:row>99</xdr:row>
      <xdr:rowOff>62573</xdr:rowOff>
    </xdr:to>
    <xdr:sp macro="" textlink="">
      <xdr:nvSpPr>
        <xdr:cNvPr id="682" name="円/楕円 681"/>
        <xdr:cNvSpPr/>
      </xdr:nvSpPr>
      <xdr:spPr>
        <a:xfrm>
          <a:off x="13652500" y="169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53700</xdr:rowOff>
    </xdr:from>
    <xdr:ext cx="534377" cy="259045"/>
    <xdr:sp macro="" textlink="">
      <xdr:nvSpPr>
        <xdr:cNvPr id="683" name="テキスト ボックス 682"/>
        <xdr:cNvSpPr txBox="1"/>
      </xdr:nvSpPr>
      <xdr:spPr>
        <a:xfrm>
          <a:off x="13436111" y="1702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113161</xdr:rowOff>
    </xdr:from>
    <xdr:to>
      <xdr:col>18</xdr:col>
      <xdr:colOff>492125</xdr:colOff>
      <xdr:row>99</xdr:row>
      <xdr:rowOff>43311</xdr:rowOff>
    </xdr:to>
    <xdr:sp macro="" textlink="">
      <xdr:nvSpPr>
        <xdr:cNvPr id="684" name="円/楕円 683"/>
        <xdr:cNvSpPr/>
      </xdr:nvSpPr>
      <xdr:spPr>
        <a:xfrm>
          <a:off x="12763500" y="1691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34438</xdr:rowOff>
    </xdr:from>
    <xdr:ext cx="534377" cy="259045"/>
    <xdr:sp macro="" textlink="">
      <xdr:nvSpPr>
        <xdr:cNvPr id="685" name="テキスト ボックス 684"/>
        <xdr:cNvSpPr txBox="1"/>
      </xdr:nvSpPr>
      <xdr:spPr>
        <a:xfrm>
          <a:off x="12547111" y="1700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40,897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4" name="直線コネクタ 71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7" name="直線コネクタ 71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18546</xdr:rowOff>
    </xdr:from>
    <xdr:ext cx="469744" cy="259045"/>
    <xdr:sp macro="" textlink="">
      <xdr:nvSpPr>
        <xdr:cNvPr id="719" name="テキスト ボックス 718"/>
        <xdr:cNvSpPr txBox="1"/>
      </xdr:nvSpPr>
      <xdr:spPr>
        <a:xfrm>
          <a:off x="21088427" y="6362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0" name="直線コネクタ 71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3" name="直線コネクタ 72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3" name="円/楕円 73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249299" cy="259045"/>
    <xdr:sp macro="" textlink="">
      <xdr:nvSpPr>
        <xdr:cNvPr id="734" name="投資及び出資金該当値テキスト"/>
        <xdr:cNvSpPr txBox="1"/>
      </xdr:nvSpPr>
      <xdr:spPr>
        <a:xfrm>
          <a:off x="22212300" y="6624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5" name="円/楕円 73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6" name="テキスト ボックス 735"/>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7" name="円/楕円 73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8" name="テキスト ボックス 737"/>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9" name="円/楕円 73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0" name="テキスト ボックス 739"/>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1" name="円/楕円 74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2" name="テキスト ボックス 741"/>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46,351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15376</xdr:rowOff>
    </xdr:from>
    <xdr:to>
      <xdr:col>32</xdr:col>
      <xdr:colOff>187325</xdr:colOff>
      <xdr:row>77</xdr:row>
      <xdr:rowOff>25857</xdr:rowOff>
    </xdr:to>
    <xdr:cxnSp macro="">
      <xdr:nvCxnSpPr>
        <xdr:cNvPr id="828" name="直線コネクタ 827"/>
        <xdr:cNvCxnSpPr/>
      </xdr:nvCxnSpPr>
      <xdr:spPr>
        <a:xfrm>
          <a:off x="21323300" y="13217026"/>
          <a:ext cx="838200" cy="1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120662</xdr:rowOff>
    </xdr:from>
    <xdr:ext cx="599010" cy="259045"/>
    <xdr:sp macro="" textlink="">
      <xdr:nvSpPr>
        <xdr:cNvPr id="829" name="繰出金平均値テキスト"/>
        <xdr:cNvSpPr txBox="1"/>
      </xdr:nvSpPr>
      <xdr:spPr>
        <a:xfrm>
          <a:off x="22212300" y="12979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138165</xdr:rowOff>
    </xdr:from>
    <xdr:to>
      <xdr:col>31</xdr:col>
      <xdr:colOff>34925</xdr:colOff>
      <xdr:row>77</xdr:row>
      <xdr:rowOff>15376</xdr:rowOff>
    </xdr:to>
    <xdr:cxnSp macro="">
      <xdr:nvCxnSpPr>
        <xdr:cNvPr id="831" name="直線コネクタ 830"/>
        <xdr:cNvCxnSpPr/>
      </xdr:nvCxnSpPr>
      <xdr:spPr>
        <a:xfrm>
          <a:off x="20434300" y="13168365"/>
          <a:ext cx="889000" cy="4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138165</xdr:rowOff>
    </xdr:from>
    <xdr:to>
      <xdr:col>29</xdr:col>
      <xdr:colOff>517525</xdr:colOff>
      <xdr:row>76</xdr:row>
      <xdr:rowOff>160770</xdr:rowOff>
    </xdr:to>
    <xdr:cxnSp macro="">
      <xdr:nvCxnSpPr>
        <xdr:cNvPr id="834" name="直線コネクタ 833"/>
        <xdr:cNvCxnSpPr/>
      </xdr:nvCxnSpPr>
      <xdr:spPr>
        <a:xfrm flipV="1">
          <a:off x="19545300" y="13168365"/>
          <a:ext cx="889000" cy="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160770</xdr:rowOff>
    </xdr:from>
    <xdr:to>
      <xdr:col>28</xdr:col>
      <xdr:colOff>314325</xdr:colOff>
      <xdr:row>77</xdr:row>
      <xdr:rowOff>21777</xdr:rowOff>
    </xdr:to>
    <xdr:cxnSp macro="">
      <xdr:nvCxnSpPr>
        <xdr:cNvPr id="837" name="直線コネクタ 836"/>
        <xdr:cNvCxnSpPr/>
      </xdr:nvCxnSpPr>
      <xdr:spPr>
        <a:xfrm flipV="1">
          <a:off x="18656300" y="13190970"/>
          <a:ext cx="889000" cy="3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41" name="テキスト ボックス 840"/>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146507</xdr:rowOff>
    </xdr:from>
    <xdr:to>
      <xdr:col>32</xdr:col>
      <xdr:colOff>238125</xdr:colOff>
      <xdr:row>77</xdr:row>
      <xdr:rowOff>76657</xdr:rowOff>
    </xdr:to>
    <xdr:sp macro="" textlink="">
      <xdr:nvSpPr>
        <xdr:cNvPr id="847" name="円/楕円 846"/>
        <xdr:cNvSpPr/>
      </xdr:nvSpPr>
      <xdr:spPr>
        <a:xfrm>
          <a:off x="22110700" y="131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124934</xdr:rowOff>
    </xdr:from>
    <xdr:ext cx="534377" cy="259045"/>
    <xdr:sp macro="" textlink="">
      <xdr:nvSpPr>
        <xdr:cNvPr id="848" name="繰出金該当値テキスト"/>
        <xdr:cNvSpPr txBox="1"/>
      </xdr:nvSpPr>
      <xdr:spPr>
        <a:xfrm>
          <a:off x="22212300" y="1315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94,880</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136026</xdr:rowOff>
    </xdr:from>
    <xdr:to>
      <xdr:col>31</xdr:col>
      <xdr:colOff>85725</xdr:colOff>
      <xdr:row>77</xdr:row>
      <xdr:rowOff>66176</xdr:rowOff>
    </xdr:to>
    <xdr:sp macro="" textlink="">
      <xdr:nvSpPr>
        <xdr:cNvPr id="849" name="円/楕円 848"/>
        <xdr:cNvSpPr/>
      </xdr:nvSpPr>
      <xdr:spPr>
        <a:xfrm>
          <a:off x="21272500" y="1316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57303</xdr:rowOff>
    </xdr:from>
    <xdr:ext cx="534377" cy="259045"/>
    <xdr:sp macro="" textlink="">
      <xdr:nvSpPr>
        <xdr:cNvPr id="850" name="テキスト ボックス 849"/>
        <xdr:cNvSpPr txBox="1"/>
      </xdr:nvSpPr>
      <xdr:spPr>
        <a:xfrm>
          <a:off x="21056111" y="13258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97,631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87365</xdr:rowOff>
    </xdr:from>
    <xdr:to>
      <xdr:col>29</xdr:col>
      <xdr:colOff>568325</xdr:colOff>
      <xdr:row>77</xdr:row>
      <xdr:rowOff>17515</xdr:rowOff>
    </xdr:to>
    <xdr:sp macro="" textlink="">
      <xdr:nvSpPr>
        <xdr:cNvPr id="851" name="円/楕円 850"/>
        <xdr:cNvSpPr/>
      </xdr:nvSpPr>
      <xdr:spPr>
        <a:xfrm>
          <a:off x="20383500" y="13117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34041</xdr:rowOff>
    </xdr:from>
    <xdr:ext cx="599010" cy="259045"/>
    <xdr:sp macro="" textlink="">
      <xdr:nvSpPr>
        <xdr:cNvPr id="852" name="テキスト ボックス 851"/>
        <xdr:cNvSpPr txBox="1"/>
      </xdr:nvSpPr>
      <xdr:spPr>
        <a:xfrm>
          <a:off x="20134794" y="1289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109970</xdr:rowOff>
    </xdr:from>
    <xdr:to>
      <xdr:col>28</xdr:col>
      <xdr:colOff>365125</xdr:colOff>
      <xdr:row>77</xdr:row>
      <xdr:rowOff>40120</xdr:rowOff>
    </xdr:to>
    <xdr:sp macro="" textlink="">
      <xdr:nvSpPr>
        <xdr:cNvPr id="853" name="円/楕円 852"/>
        <xdr:cNvSpPr/>
      </xdr:nvSpPr>
      <xdr:spPr>
        <a:xfrm>
          <a:off x="19494500" y="131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56646</xdr:rowOff>
    </xdr:from>
    <xdr:ext cx="599010" cy="259045"/>
    <xdr:sp macro="" textlink="">
      <xdr:nvSpPr>
        <xdr:cNvPr id="854" name="テキスト ボックス 853"/>
        <xdr:cNvSpPr txBox="1"/>
      </xdr:nvSpPr>
      <xdr:spPr>
        <a:xfrm>
          <a:off x="19245794" y="1291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104,470</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142427</xdr:rowOff>
    </xdr:from>
    <xdr:to>
      <xdr:col>27</xdr:col>
      <xdr:colOff>161925</xdr:colOff>
      <xdr:row>77</xdr:row>
      <xdr:rowOff>72577</xdr:rowOff>
    </xdr:to>
    <xdr:sp macro="" textlink="">
      <xdr:nvSpPr>
        <xdr:cNvPr id="855" name="円/楕円 854"/>
        <xdr:cNvSpPr/>
      </xdr:nvSpPr>
      <xdr:spPr>
        <a:xfrm>
          <a:off x="18605500" y="1317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63704</xdr:rowOff>
    </xdr:from>
    <xdr:ext cx="534377" cy="259045"/>
    <xdr:sp macro="" textlink="">
      <xdr:nvSpPr>
        <xdr:cNvPr id="856" name="テキスト ボックス 855"/>
        <xdr:cNvSpPr txBox="1"/>
      </xdr:nvSpPr>
      <xdr:spPr>
        <a:xfrm>
          <a:off x="18389111" y="1326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95,951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総額は、住民一人当たり１，６３２，３５０円となっている。普通建設事業費及び扶助費以外については、類似団体平均と同水準である。普通建設事業費については、小学校・中学校建設等大規模な事業があったことから、住民一人当たり７０６，１８８円となっており、類似団体と比べてかなり高い水準となっている。また、扶助費については、類似団体と比べて１５，６３３円高い水準となっている。制度の適正な運用と村単独事費の抑制を行い、扶助費の上昇に歯止めをかけるよう努める</a:t>
          </a:r>
          <a:r>
            <a:rPr kumimoji="1" lang="ja-JP" altLang="en-US" sz="1300">
              <a:latin typeface="ＭＳ Ｐゴシック"/>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沖縄県大宜味村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3,157
3,143
63.55
5,569,020
5,153,332
397,424
1,875,595
4,334,676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95253</xdr:rowOff>
    </xdr:from>
    <xdr:to>
      <xdr:col>6</xdr:col>
      <xdr:colOff>511175</xdr:colOff>
      <xdr:row>37</xdr:row>
      <xdr:rowOff>127013</xdr:rowOff>
    </xdr:to>
    <xdr:cxnSp macro="">
      <xdr:nvCxnSpPr>
        <xdr:cNvPr id="62" name="直線コネクタ 61"/>
        <xdr:cNvCxnSpPr/>
      </xdr:nvCxnSpPr>
      <xdr:spPr>
        <a:xfrm flipV="1">
          <a:off x="3797300" y="6438903"/>
          <a:ext cx="838200" cy="3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127013</xdr:rowOff>
    </xdr:from>
    <xdr:to>
      <xdr:col>5</xdr:col>
      <xdr:colOff>358775</xdr:colOff>
      <xdr:row>37</xdr:row>
      <xdr:rowOff>133364</xdr:rowOff>
    </xdr:to>
    <xdr:cxnSp macro="">
      <xdr:nvCxnSpPr>
        <xdr:cNvPr id="65" name="直線コネクタ 64"/>
        <xdr:cNvCxnSpPr/>
      </xdr:nvCxnSpPr>
      <xdr:spPr>
        <a:xfrm flipV="1">
          <a:off x="2908300" y="6470663"/>
          <a:ext cx="889000" cy="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132956</xdr:rowOff>
    </xdr:from>
    <xdr:to>
      <xdr:col>4</xdr:col>
      <xdr:colOff>155575</xdr:colOff>
      <xdr:row>37</xdr:row>
      <xdr:rowOff>133364</xdr:rowOff>
    </xdr:to>
    <xdr:cxnSp macro="">
      <xdr:nvCxnSpPr>
        <xdr:cNvPr id="68" name="直線コネクタ 67"/>
        <xdr:cNvCxnSpPr/>
      </xdr:nvCxnSpPr>
      <xdr:spPr>
        <a:xfrm>
          <a:off x="2019300" y="6476606"/>
          <a:ext cx="8890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92282</xdr:rowOff>
    </xdr:from>
    <xdr:to>
      <xdr:col>2</xdr:col>
      <xdr:colOff>638175</xdr:colOff>
      <xdr:row>37</xdr:row>
      <xdr:rowOff>132956</xdr:rowOff>
    </xdr:to>
    <xdr:cxnSp macro="">
      <xdr:nvCxnSpPr>
        <xdr:cNvPr id="71" name="直線コネクタ 70"/>
        <xdr:cNvCxnSpPr/>
      </xdr:nvCxnSpPr>
      <xdr:spPr>
        <a:xfrm>
          <a:off x="1130300" y="6435932"/>
          <a:ext cx="889000" cy="4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44453</xdr:rowOff>
    </xdr:from>
    <xdr:to>
      <xdr:col>6</xdr:col>
      <xdr:colOff>561975</xdr:colOff>
      <xdr:row>37</xdr:row>
      <xdr:rowOff>146053</xdr:rowOff>
    </xdr:to>
    <xdr:sp macro="" textlink="">
      <xdr:nvSpPr>
        <xdr:cNvPr id="81" name="円/楕円 80"/>
        <xdr:cNvSpPr/>
      </xdr:nvSpPr>
      <xdr:spPr>
        <a:xfrm>
          <a:off x="4584700" y="638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67330</xdr:rowOff>
    </xdr:from>
    <xdr:ext cx="534377" cy="259045"/>
    <xdr:sp macro="" textlink="">
      <xdr:nvSpPr>
        <xdr:cNvPr id="82" name="議会費該当値テキスト"/>
        <xdr:cNvSpPr txBox="1"/>
      </xdr:nvSpPr>
      <xdr:spPr>
        <a:xfrm>
          <a:off x="4686300" y="623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21,222</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76213</xdr:rowOff>
    </xdr:from>
    <xdr:to>
      <xdr:col>5</xdr:col>
      <xdr:colOff>409575</xdr:colOff>
      <xdr:row>38</xdr:row>
      <xdr:rowOff>6362</xdr:rowOff>
    </xdr:to>
    <xdr:sp macro="" textlink="">
      <xdr:nvSpPr>
        <xdr:cNvPr id="83" name="円/楕円 82"/>
        <xdr:cNvSpPr/>
      </xdr:nvSpPr>
      <xdr:spPr>
        <a:xfrm>
          <a:off x="3746500" y="64198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22890</xdr:rowOff>
    </xdr:from>
    <xdr:ext cx="534377" cy="259045"/>
    <xdr:sp macro="" textlink="">
      <xdr:nvSpPr>
        <xdr:cNvPr id="84" name="テキスト ボックス 83"/>
        <xdr:cNvSpPr txBox="1"/>
      </xdr:nvSpPr>
      <xdr:spPr>
        <a:xfrm>
          <a:off x="3530111" y="619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19,277</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82564</xdr:rowOff>
    </xdr:from>
    <xdr:to>
      <xdr:col>4</xdr:col>
      <xdr:colOff>206375</xdr:colOff>
      <xdr:row>38</xdr:row>
      <xdr:rowOff>12714</xdr:rowOff>
    </xdr:to>
    <xdr:sp macro="" textlink="">
      <xdr:nvSpPr>
        <xdr:cNvPr id="85" name="円/楕円 84"/>
        <xdr:cNvSpPr/>
      </xdr:nvSpPr>
      <xdr:spPr>
        <a:xfrm>
          <a:off x="2857500" y="642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29241</xdr:rowOff>
    </xdr:from>
    <xdr:ext cx="534377" cy="259045"/>
    <xdr:sp macro="" textlink="">
      <xdr:nvSpPr>
        <xdr:cNvPr id="86" name="テキスト ボックス 85"/>
        <xdr:cNvSpPr txBox="1"/>
      </xdr:nvSpPr>
      <xdr:spPr>
        <a:xfrm>
          <a:off x="2641111" y="620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82156</xdr:rowOff>
    </xdr:from>
    <xdr:to>
      <xdr:col>3</xdr:col>
      <xdr:colOff>3175</xdr:colOff>
      <xdr:row>38</xdr:row>
      <xdr:rowOff>12306</xdr:rowOff>
    </xdr:to>
    <xdr:sp macro="" textlink="">
      <xdr:nvSpPr>
        <xdr:cNvPr id="87" name="円/楕円 86"/>
        <xdr:cNvSpPr/>
      </xdr:nvSpPr>
      <xdr:spPr>
        <a:xfrm>
          <a:off x="1968500" y="642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28833</xdr:rowOff>
    </xdr:from>
    <xdr:ext cx="534377" cy="259045"/>
    <xdr:sp macro="" textlink="">
      <xdr:nvSpPr>
        <xdr:cNvPr id="88" name="テキスト ボックス 87"/>
        <xdr:cNvSpPr txBox="1"/>
      </xdr:nvSpPr>
      <xdr:spPr>
        <a:xfrm>
          <a:off x="1752111" y="620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41482</xdr:rowOff>
    </xdr:from>
    <xdr:to>
      <xdr:col>1</xdr:col>
      <xdr:colOff>485775</xdr:colOff>
      <xdr:row>37</xdr:row>
      <xdr:rowOff>143082</xdr:rowOff>
    </xdr:to>
    <xdr:sp macro="" textlink="">
      <xdr:nvSpPr>
        <xdr:cNvPr id="89" name="円/楕円 88"/>
        <xdr:cNvSpPr/>
      </xdr:nvSpPr>
      <xdr:spPr>
        <a:xfrm>
          <a:off x="1079500" y="6385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159609</xdr:rowOff>
    </xdr:from>
    <xdr:ext cx="534377" cy="259045"/>
    <xdr:sp macro="" textlink="">
      <xdr:nvSpPr>
        <xdr:cNvPr id="90" name="テキスト ボックス 89"/>
        <xdr:cNvSpPr txBox="1"/>
      </xdr:nvSpPr>
      <xdr:spPr>
        <a:xfrm>
          <a:off x="863111" y="616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21,404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76,630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11040</xdr:rowOff>
    </xdr:from>
    <xdr:to>
      <xdr:col>6</xdr:col>
      <xdr:colOff>511175</xdr:colOff>
      <xdr:row>58</xdr:row>
      <xdr:rowOff>54090</xdr:rowOff>
    </xdr:to>
    <xdr:cxnSp macro="">
      <xdr:nvCxnSpPr>
        <xdr:cNvPr id="121" name="直線コネクタ 120"/>
        <xdr:cNvCxnSpPr/>
      </xdr:nvCxnSpPr>
      <xdr:spPr>
        <a:xfrm flipV="1">
          <a:off x="3797300" y="9955140"/>
          <a:ext cx="838200" cy="4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150801</xdr:rowOff>
    </xdr:from>
    <xdr:to>
      <xdr:col>5</xdr:col>
      <xdr:colOff>358775</xdr:colOff>
      <xdr:row>58</xdr:row>
      <xdr:rowOff>54090</xdr:rowOff>
    </xdr:to>
    <xdr:cxnSp macro="">
      <xdr:nvCxnSpPr>
        <xdr:cNvPr id="124" name="直線コネクタ 123"/>
        <xdr:cNvCxnSpPr/>
      </xdr:nvCxnSpPr>
      <xdr:spPr>
        <a:xfrm>
          <a:off x="2908300" y="9752001"/>
          <a:ext cx="889000" cy="24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150801</xdr:rowOff>
    </xdr:from>
    <xdr:to>
      <xdr:col>4</xdr:col>
      <xdr:colOff>155575</xdr:colOff>
      <xdr:row>58</xdr:row>
      <xdr:rowOff>86114</xdr:rowOff>
    </xdr:to>
    <xdr:cxnSp macro="">
      <xdr:nvCxnSpPr>
        <xdr:cNvPr id="127" name="直線コネクタ 126"/>
        <xdr:cNvCxnSpPr/>
      </xdr:nvCxnSpPr>
      <xdr:spPr>
        <a:xfrm flipV="1">
          <a:off x="2019300" y="9752001"/>
          <a:ext cx="889000" cy="27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83223</xdr:rowOff>
    </xdr:from>
    <xdr:to>
      <xdr:col>2</xdr:col>
      <xdr:colOff>638175</xdr:colOff>
      <xdr:row>58</xdr:row>
      <xdr:rowOff>86114</xdr:rowOff>
    </xdr:to>
    <xdr:cxnSp macro="">
      <xdr:nvCxnSpPr>
        <xdr:cNvPr id="130" name="直線コネクタ 129"/>
        <xdr:cNvCxnSpPr/>
      </xdr:nvCxnSpPr>
      <xdr:spPr>
        <a:xfrm>
          <a:off x="1130300" y="10027323"/>
          <a:ext cx="889000" cy="2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131690</xdr:rowOff>
    </xdr:from>
    <xdr:to>
      <xdr:col>6</xdr:col>
      <xdr:colOff>561975</xdr:colOff>
      <xdr:row>58</xdr:row>
      <xdr:rowOff>61840</xdr:rowOff>
    </xdr:to>
    <xdr:sp macro="" textlink="">
      <xdr:nvSpPr>
        <xdr:cNvPr id="140" name="円/楕円 139"/>
        <xdr:cNvSpPr/>
      </xdr:nvSpPr>
      <xdr:spPr>
        <a:xfrm>
          <a:off x="4584700" y="990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110117</xdr:rowOff>
    </xdr:from>
    <xdr:ext cx="599010" cy="259045"/>
    <xdr:sp macro="" textlink="">
      <xdr:nvSpPr>
        <xdr:cNvPr id="141" name="総務費該当値テキスト"/>
        <xdr:cNvSpPr txBox="1"/>
      </xdr:nvSpPr>
      <xdr:spPr>
        <a:xfrm>
          <a:off x="4686300" y="988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238,191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3290</xdr:rowOff>
    </xdr:from>
    <xdr:to>
      <xdr:col>5</xdr:col>
      <xdr:colOff>409575</xdr:colOff>
      <xdr:row>58</xdr:row>
      <xdr:rowOff>104890</xdr:rowOff>
    </xdr:to>
    <xdr:sp macro="" textlink="">
      <xdr:nvSpPr>
        <xdr:cNvPr id="142" name="円/楕円 141"/>
        <xdr:cNvSpPr/>
      </xdr:nvSpPr>
      <xdr:spPr>
        <a:xfrm>
          <a:off x="3746500" y="994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96017</xdr:rowOff>
    </xdr:from>
    <xdr:ext cx="599010" cy="259045"/>
    <xdr:sp macro="" textlink="">
      <xdr:nvSpPr>
        <xdr:cNvPr id="143" name="テキスト ボックス 142"/>
        <xdr:cNvSpPr txBox="1"/>
      </xdr:nvSpPr>
      <xdr:spPr>
        <a:xfrm>
          <a:off x="3497794" y="10040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198,644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100001</xdr:rowOff>
    </xdr:from>
    <xdr:to>
      <xdr:col>4</xdr:col>
      <xdr:colOff>206375</xdr:colOff>
      <xdr:row>57</xdr:row>
      <xdr:rowOff>30151</xdr:rowOff>
    </xdr:to>
    <xdr:sp macro="" textlink="">
      <xdr:nvSpPr>
        <xdr:cNvPr id="144" name="円/楕円 143"/>
        <xdr:cNvSpPr/>
      </xdr:nvSpPr>
      <xdr:spPr>
        <a:xfrm>
          <a:off x="2857500" y="970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46678</xdr:rowOff>
    </xdr:from>
    <xdr:ext cx="599010" cy="259045"/>
    <xdr:sp macro="" textlink="">
      <xdr:nvSpPr>
        <xdr:cNvPr id="145" name="テキスト ボックス 144"/>
        <xdr:cNvSpPr txBox="1"/>
      </xdr:nvSpPr>
      <xdr:spPr>
        <a:xfrm>
          <a:off x="2608794" y="9476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424,802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35314</xdr:rowOff>
    </xdr:from>
    <xdr:to>
      <xdr:col>3</xdr:col>
      <xdr:colOff>3175</xdr:colOff>
      <xdr:row>58</xdr:row>
      <xdr:rowOff>136914</xdr:rowOff>
    </xdr:to>
    <xdr:sp macro="" textlink="">
      <xdr:nvSpPr>
        <xdr:cNvPr id="146" name="円/楕円 145"/>
        <xdr:cNvSpPr/>
      </xdr:nvSpPr>
      <xdr:spPr>
        <a:xfrm>
          <a:off x="1968500" y="997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128041</xdr:rowOff>
    </xdr:from>
    <xdr:ext cx="599010" cy="259045"/>
    <xdr:sp macro="" textlink="">
      <xdr:nvSpPr>
        <xdr:cNvPr id="147" name="テキスト ボックス 146"/>
        <xdr:cNvSpPr txBox="1"/>
      </xdr:nvSpPr>
      <xdr:spPr>
        <a:xfrm>
          <a:off x="1719794" y="100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169,226</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32423</xdr:rowOff>
    </xdr:from>
    <xdr:to>
      <xdr:col>1</xdr:col>
      <xdr:colOff>485775</xdr:colOff>
      <xdr:row>58</xdr:row>
      <xdr:rowOff>134023</xdr:rowOff>
    </xdr:to>
    <xdr:sp macro="" textlink="">
      <xdr:nvSpPr>
        <xdr:cNvPr id="148" name="円/楕円 147"/>
        <xdr:cNvSpPr/>
      </xdr:nvSpPr>
      <xdr:spPr>
        <a:xfrm>
          <a:off x="1079500" y="99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125150</xdr:rowOff>
    </xdr:from>
    <xdr:ext cx="599010" cy="259045"/>
    <xdr:sp macro="" textlink="">
      <xdr:nvSpPr>
        <xdr:cNvPr id="149" name="テキスト ボックス 148"/>
        <xdr:cNvSpPr txBox="1"/>
      </xdr:nvSpPr>
      <xdr:spPr>
        <a:xfrm>
          <a:off x="830794" y="1006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171,882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194,884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143188</xdr:rowOff>
    </xdr:from>
    <xdr:to>
      <xdr:col>6</xdr:col>
      <xdr:colOff>511175</xdr:colOff>
      <xdr:row>77</xdr:row>
      <xdr:rowOff>150724</xdr:rowOff>
    </xdr:to>
    <xdr:cxnSp macro="">
      <xdr:nvCxnSpPr>
        <xdr:cNvPr id="178" name="直線コネクタ 177"/>
        <xdr:cNvCxnSpPr/>
      </xdr:nvCxnSpPr>
      <xdr:spPr>
        <a:xfrm flipV="1">
          <a:off x="3797300" y="13344838"/>
          <a:ext cx="8382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95998</xdr:rowOff>
    </xdr:from>
    <xdr:ext cx="599010" cy="259045"/>
    <xdr:sp macro="" textlink="">
      <xdr:nvSpPr>
        <xdr:cNvPr id="179" name="民生費平均値テキスト"/>
        <xdr:cNvSpPr txBox="1"/>
      </xdr:nvSpPr>
      <xdr:spPr>
        <a:xfrm>
          <a:off x="4686300" y="13126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148414</xdr:rowOff>
    </xdr:from>
    <xdr:to>
      <xdr:col>5</xdr:col>
      <xdr:colOff>358775</xdr:colOff>
      <xdr:row>77</xdr:row>
      <xdr:rowOff>150724</xdr:rowOff>
    </xdr:to>
    <xdr:cxnSp macro="">
      <xdr:nvCxnSpPr>
        <xdr:cNvPr id="181" name="直線コネクタ 180"/>
        <xdr:cNvCxnSpPr/>
      </xdr:nvCxnSpPr>
      <xdr:spPr>
        <a:xfrm>
          <a:off x="2908300" y="13350064"/>
          <a:ext cx="889000" cy="2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21761</xdr:rowOff>
    </xdr:from>
    <xdr:ext cx="599010" cy="259045"/>
    <xdr:sp macro="" textlink="">
      <xdr:nvSpPr>
        <xdr:cNvPr id="183" name="テキスト ボックス 182"/>
        <xdr:cNvSpPr txBox="1"/>
      </xdr:nvSpPr>
      <xdr:spPr>
        <a:xfrm>
          <a:off x="3497794" y="13051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117450</xdr:rowOff>
    </xdr:from>
    <xdr:to>
      <xdr:col>4</xdr:col>
      <xdr:colOff>155575</xdr:colOff>
      <xdr:row>77</xdr:row>
      <xdr:rowOff>148414</xdr:rowOff>
    </xdr:to>
    <xdr:cxnSp macro="">
      <xdr:nvCxnSpPr>
        <xdr:cNvPr id="184" name="直線コネクタ 183"/>
        <xdr:cNvCxnSpPr/>
      </xdr:nvCxnSpPr>
      <xdr:spPr>
        <a:xfrm>
          <a:off x="2019300" y="13319100"/>
          <a:ext cx="889000" cy="3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39983</xdr:rowOff>
    </xdr:from>
    <xdr:ext cx="599010" cy="259045"/>
    <xdr:sp macro="" textlink="">
      <xdr:nvSpPr>
        <xdr:cNvPr id="186" name="テキスト ボックス 185"/>
        <xdr:cNvSpPr txBox="1"/>
      </xdr:nvSpPr>
      <xdr:spPr>
        <a:xfrm>
          <a:off x="2608794" y="13070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117450</xdr:rowOff>
    </xdr:from>
    <xdr:to>
      <xdr:col>2</xdr:col>
      <xdr:colOff>638175</xdr:colOff>
      <xdr:row>77</xdr:row>
      <xdr:rowOff>155316</xdr:rowOff>
    </xdr:to>
    <xdr:cxnSp macro="">
      <xdr:nvCxnSpPr>
        <xdr:cNvPr id="187" name="直線コネクタ 186"/>
        <xdr:cNvCxnSpPr/>
      </xdr:nvCxnSpPr>
      <xdr:spPr>
        <a:xfrm flipV="1">
          <a:off x="1130300" y="13319100"/>
          <a:ext cx="889000" cy="3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92388</xdr:rowOff>
    </xdr:from>
    <xdr:to>
      <xdr:col>6</xdr:col>
      <xdr:colOff>561975</xdr:colOff>
      <xdr:row>78</xdr:row>
      <xdr:rowOff>22538</xdr:rowOff>
    </xdr:to>
    <xdr:sp macro="" textlink="">
      <xdr:nvSpPr>
        <xdr:cNvPr id="197" name="円/楕円 196"/>
        <xdr:cNvSpPr/>
      </xdr:nvSpPr>
      <xdr:spPr>
        <a:xfrm>
          <a:off x="4584700" y="1329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51548</xdr:rowOff>
    </xdr:from>
    <xdr:ext cx="599010" cy="259045"/>
    <xdr:sp macro="" textlink="">
      <xdr:nvSpPr>
        <xdr:cNvPr id="198" name="民生費該当値テキスト"/>
        <xdr:cNvSpPr txBox="1"/>
      </xdr:nvSpPr>
      <xdr:spPr>
        <a:xfrm>
          <a:off x="4686300" y="13253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192,253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99924</xdr:rowOff>
    </xdr:from>
    <xdr:to>
      <xdr:col>5</xdr:col>
      <xdr:colOff>409575</xdr:colOff>
      <xdr:row>78</xdr:row>
      <xdr:rowOff>30074</xdr:rowOff>
    </xdr:to>
    <xdr:sp macro="" textlink="">
      <xdr:nvSpPr>
        <xdr:cNvPr id="199" name="円/楕円 198"/>
        <xdr:cNvSpPr/>
      </xdr:nvSpPr>
      <xdr:spPr>
        <a:xfrm>
          <a:off x="3746500" y="1330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21201</xdr:rowOff>
    </xdr:from>
    <xdr:ext cx="599010" cy="259045"/>
    <xdr:sp macro="" textlink="">
      <xdr:nvSpPr>
        <xdr:cNvPr id="200" name="テキスト ボックス 199"/>
        <xdr:cNvSpPr txBox="1"/>
      </xdr:nvSpPr>
      <xdr:spPr>
        <a:xfrm>
          <a:off x="3497794" y="1339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186,320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97614</xdr:rowOff>
    </xdr:from>
    <xdr:to>
      <xdr:col>4</xdr:col>
      <xdr:colOff>206375</xdr:colOff>
      <xdr:row>78</xdr:row>
      <xdr:rowOff>27764</xdr:rowOff>
    </xdr:to>
    <xdr:sp macro="" textlink="">
      <xdr:nvSpPr>
        <xdr:cNvPr id="201" name="円/楕円 200"/>
        <xdr:cNvSpPr/>
      </xdr:nvSpPr>
      <xdr:spPr>
        <a:xfrm>
          <a:off x="2857500" y="1329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18891</xdr:rowOff>
    </xdr:from>
    <xdr:ext cx="599010" cy="259045"/>
    <xdr:sp macro="" textlink="">
      <xdr:nvSpPr>
        <xdr:cNvPr id="202" name="テキスト ボックス 201"/>
        <xdr:cNvSpPr txBox="1"/>
      </xdr:nvSpPr>
      <xdr:spPr>
        <a:xfrm>
          <a:off x="2608794" y="13391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188,139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66650</xdr:rowOff>
    </xdr:from>
    <xdr:to>
      <xdr:col>3</xdr:col>
      <xdr:colOff>3175</xdr:colOff>
      <xdr:row>77</xdr:row>
      <xdr:rowOff>168250</xdr:rowOff>
    </xdr:to>
    <xdr:sp macro="" textlink="">
      <xdr:nvSpPr>
        <xdr:cNvPr id="203" name="円/楕円 202"/>
        <xdr:cNvSpPr/>
      </xdr:nvSpPr>
      <xdr:spPr>
        <a:xfrm>
          <a:off x="1968500" y="132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13327</xdr:rowOff>
    </xdr:from>
    <xdr:ext cx="599010" cy="259045"/>
    <xdr:sp macro="" textlink="">
      <xdr:nvSpPr>
        <xdr:cNvPr id="204" name="テキスト ボックス 203"/>
        <xdr:cNvSpPr txBox="1"/>
      </xdr:nvSpPr>
      <xdr:spPr>
        <a:xfrm>
          <a:off x="1719794" y="13043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212,519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104516</xdr:rowOff>
    </xdr:from>
    <xdr:to>
      <xdr:col>1</xdr:col>
      <xdr:colOff>485775</xdr:colOff>
      <xdr:row>78</xdr:row>
      <xdr:rowOff>34666</xdr:rowOff>
    </xdr:to>
    <xdr:sp macro="" textlink="">
      <xdr:nvSpPr>
        <xdr:cNvPr id="205" name="円/楕円 204"/>
        <xdr:cNvSpPr/>
      </xdr:nvSpPr>
      <xdr:spPr>
        <a:xfrm>
          <a:off x="1079500" y="1330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25793</xdr:rowOff>
    </xdr:from>
    <xdr:ext cx="599010" cy="259045"/>
    <xdr:sp macro="" textlink="">
      <xdr:nvSpPr>
        <xdr:cNvPr id="206" name="テキスト ボックス 205"/>
        <xdr:cNvSpPr txBox="1"/>
      </xdr:nvSpPr>
      <xdr:spPr>
        <a:xfrm>
          <a:off x="830794" y="13398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26989</xdr:rowOff>
    </xdr:from>
    <xdr:to>
      <xdr:col>6</xdr:col>
      <xdr:colOff>511175</xdr:colOff>
      <xdr:row>97</xdr:row>
      <xdr:rowOff>21011</xdr:rowOff>
    </xdr:to>
    <xdr:cxnSp macro="">
      <xdr:nvCxnSpPr>
        <xdr:cNvPr id="235" name="直線コネクタ 234"/>
        <xdr:cNvCxnSpPr/>
      </xdr:nvCxnSpPr>
      <xdr:spPr>
        <a:xfrm flipV="1">
          <a:off x="3797300" y="16486189"/>
          <a:ext cx="838200" cy="16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21011</xdr:rowOff>
    </xdr:from>
    <xdr:to>
      <xdr:col>5</xdr:col>
      <xdr:colOff>358775</xdr:colOff>
      <xdr:row>97</xdr:row>
      <xdr:rowOff>33451</xdr:rowOff>
    </xdr:to>
    <xdr:cxnSp macro="">
      <xdr:nvCxnSpPr>
        <xdr:cNvPr id="238" name="直線コネクタ 237"/>
        <xdr:cNvCxnSpPr/>
      </xdr:nvCxnSpPr>
      <xdr:spPr>
        <a:xfrm flipV="1">
          <a:off x="2908300" y="16651661"/>
          <a:ext cx="889000" cy="1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33451</xdr:rowOff>
    </xdr:from>
    <xdr:to>
      <xdr:col>4</xdr:col>
      <xdr:colOff>155575</xdr:colOff>
      <xdr:row>97</xdr:row>
      <xdr:rowOff>116897</xdr:rowOff>
    </xdr:to>
    <xdr:cxnSp macro="">
      <xdr:nvCxnSpPr>
        <xdr:cNvPr id="241" name="直線コネクタ 240"/>
        <xdr:cNvCxnSpPr/>
      </xdr:nvCxnSpPr>
      <xdr:spPr>
        <a:xfrm flipV="1">
          <a:off x="2019300" y="16664101"/>
          <a:ext cx="889000" cy="8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87877</xdr:rowOff>
    </xdr:from>
    <xdr:to>
      <xdr:col>2</xdr:col>
      <xdr:colOff>638175</xdr:colOff>
      <xdr:row>97</xdr:row>
      <xdr:rowOff>116897</xdr:rowOff>
    </xdr:to>
    <xdr:cxnSp macro="">
      <xdr:nvCxnSpPr>
        <xdr:cNvPr id="244" name="直線コネクタ 243"/>
        <xdr:cNvCxnSpPr/>
      </xdr:nvCxnSpPr>
      <xdr:spPr>
        <a:xfrm>
          <a:off x="1130300" y="16718527"/>
          <a:ext cx="889000" cy="2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147639</xdr:rowOff>
    </xdr:from>
    <xdr:to>
      <xdr:col>6</xdr:col>
      <xdr:colOff>561975</xdr:colOff>
      <xdr:row>96</xdr:row>
      <xdr:rowOff>77789</xdr:rowOff>
    </xdr:to>
    <xdr:sp macro="" textlink="">
      <xdr:nvSpPr>
        <xdr:cNvPr id="254" name="円/楕円 253"/>
        <xdr:cNvSpPr/>
      </xdr:nvSpPr>
      <xdr:spPr>
        <a:xfrm>
          <a:off x="4584700" y="1643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170516</xdr:rowOff>
    </xdr:from>
    <xdr:ext cx="599010" cy="259045"/>
    <xdr:sp macro="" textlink="">
      <xdr:nvSpPr>
        <xdr:cNvPr id="255" name="衛生費該当値テキスト"/>
        <xdr:cNvSpPr txBox="1"/>
      </xdr:nvSpPr>
      <xdr:spPr>
        <a:xfrm>
          <a:off x="4686300" y="162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139,583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141661</xdr:rowOff>
    </xdr:from>
    <xdr:to>
      <xdr:col>5</xdr:col>
      <xdr:colOff>409575</xdr:colOff>
      <xdr:row>97</xdr:row>
      <xdr:rowOff>71811</xdr:rowOff>
    </xdr:to>
    <xdr:sp macro="" textlink="">
      <xdr:nvSpPr>
        <xdr:cNvPr id="256" name="円/楕円 255"/>
        <xdr:cNvSpPr/>
      </xdr:nvSpPr>
      <xdr:spPr>
        <a:xfrm>
          <a:off x="3746500" y="1660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62938</xdr:rowOff>
    </xdr:from>
    <xdr:ext cx="534377" cy="259045"/>
    <xdr:sp macro="" textlink="">
      <xdr:nvSpPr>
        <xdr:cNvPr id="257" name="テキスト ボックス 256"/>
        <xdr:cNvSpPr txBox="1"/>
      </xdr:nvSpPr>
      <xdr:spPr>
        <a:xfrm>
          <a:off x="3530111" y="1669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154101</xdr:rowOff>
    </xdr:from>
    <xdr:to>
      <xdr:col>4</xdr:col>
      <xdr:colOff>206375</xdr:colOff>
      <xdr:row>97</xdr:row>
      <xdr:rowOff>84251</xdr:rowOff>
    </xdr:to>
    <xdr:sp macro="" textlink="">
      <xdr:nvSpPr>
        <xdr:cNvPr id="258" name="円/楕円 257"/>
        <xdr:cNvSpPr/>
      </xdr:nvSpPr>
      <xdr:spPr>
        <a:xfrm>
          <a:off x="2857500" y="1661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75378</xdr:rowOff>
    </xdr:from>
    <xdr:ext cx="534377" cy="259045"/>
    <xdr:sp macro="" textlink="">
      <xdr:nvSpPr>
        <xdr:cNvPr id="259" name="テキスト ボックス 258"/>
        <xdr:cNvSpPr txBox="1"/>
      </xdr:nvSpPr>
      <xdr:spPr>
        <a:xfrm>
          <a:off x="2641111" y="1670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92,887</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66097</xdr:rowOff>
    </xdr:from>
    <xdr:to>
      <xdr:col>3</xdr:col>
      <xdr:colOff>3175</xdr:colOff>
      <xdr:row>97</xdr:row>
      <xdr:rowOff>167697</xdr:rowOff>
    </xdr:to>
    <xdr:sp macro="" textlink="">
      <xdr:nvSpPr>
        <xdr:cNvPr id="260" name="円/楕円 259"/>
        <xdr:cNvSpPr/>
      </xdr:nvSpPr>
      <xdr:spPr>
        <a:xfrm>
          <a:off x="1968500" y="166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158824</xdr:rowOff>
    </xdr:from>
    <xdr:ext cx="534377" cy="259045"/>
    <xdr:sp macro="" textlink="">
      <xdr:nvSpPr>
        <xdr:cNvPr id="261" name="テキスト ボックス 260"/>
        <xdr:cNvSpPr txBox="1"/>
      </xdr:nvSpPr>
      <xdr:spPr>
        <a:xfrm>
          <a:off x="1752111" y="16789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37077</xdr:rowOff>
    </xdr:from>
    <xdr:to>
      <xdr:col>1</xdr:col>
      <xdr:colOff>485775</xdr:colOff>
      <xdr:row>97</xdr:row>
      <xdr:rowOff>138677</xdr:rowOff>
    </xdr:to>
    <xdr:sp macro="" textlink="">
      <xdr:nvSpPr>
        <xdr:cNvPr id="262" name="円/楕円 261"/>
        <xdr:cNvSpPr/>
      </xdr:nvSpPr>
      <xdr:spPr>
        <a:xfrm>
          <a:off x="1079500" y="1666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129804</xdr:rowOff>
    </xdr:from>
    <xdr:ext cx="534377" cy="259045"/>
    <xdr:sp macro="" textlink="">
      <xdr:nvSpPr>
        <xdr:cNvPr id="263" name="テキスト ボックス 262"/>
        <xdr:cNvSpPr txBox="1"/>
      </xdr:nvSpPr>
      <xdr:spPr>
        <a:xfrm>
          <a:off x="863111" y="1676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90175</xdr:rowOff>
    </xdr:from>
    <xdr:to>
      <xdr:col>15</xdr:col>
      <xdr:colOff>180975</xdr:colOff>
      <xdr:row>39</xdr:row>
      <xdr:rowOff>98878</xdr:rowOff>
    </xdr:to>
    <xdr:cxnSp macro="">
      <xdr:nvCxnSpPr>
        <xdr:cNvPr id="294" name="直線コネクタ 293"/>
        <xdr:cNvCxnSpPr/>
      </xdr:nvCxnSpPr>
      <xdr:spPr>
        <a:xfrm>
          <a:off x="9639300" y="6776725"/>
          <a:ext cx="838200" cy="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90175</xdr:rowOff>
    </xdr:from>
    <xdr:to>
      <xdr:col>14</xdr:col>
      <xdr:colOff>28575</xdr:colOff>
      <xdr:row>39</xdr:row>
      <xdr:rowOff>97295</xdr:rowOff>
    </xdr:to>
    <xdr:cxnSp macro="">
      <xdr:nvCxnSpPr>
        <xdr:cNvPr id="297" name="直線コネクタ 296"/>
        <xdr:cNvCxnSpPr/>
      </xdr:nvCxnSpPr>
      <xdr:spPr>
        <a:xfrm flipV="1">
          <a:off x="8750300" y="6776725"/>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120437</xdr:rowOff>
    </xdr:from>
    <xdr:ext cx="469744" cy="259045"/>
    <xdr:sp macro="" textlink="">
      <xdr:nvSpPr>
        <xdr:cNvPr id="299" name="テキスト ボックス 298"/>
        <xdr:cNvSpPr txBox="1"/>
      </xdr:nvSpPr>
      <xdr:spPr>
        <a:xfrm>
          <a:off x="9404427" y="646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97295</xdr:rowOff>
    </xdr:from>
    <xdr:to>
      <xdr:col>12</xdr:col>
      <xdr:colOff>511175</xdr:colOff>
      <xdr:row>39</xdr:row>
      <xdr:rowOff>98878</xdr:rowOff>
    </xdr:to>
    <xdr:cxnSp macro="">
      <xdr:nvCxnSpPr>
        <xdr:cNvPr id="300" name="直線コネクタ 299"/>
        <xdr:cNvCxnSpPr/>
      </xdr:nvCxnSpPr>
      <xdr:spPr>
        <a:xfrm flipV="1">
          <a:off x="7861300" y="6783845"/>
          <a:ext cx="889000" cy="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98878</xdr:rowOff>
    </xdr:from>
    <xdr:to>
      <xdr:col>11</xdr:col>
      <xdr:colOff>307975</xdr:colOff>
      <xdr:row>39</xdr:row>
      <xdr:rowOff>98878</xdr:rowOff>
    </xdr:to>
    <xdr:cxnSp macro="">
      <xdr:nvCxnSpPr>
        <xdr:cNvPr id="303" name="直線コネクタ 302"/>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30058</xdr:rowOff>
    </xdr:from>
    <xdr:ext cx="469744" cy="259045"/>
    <xdr:sp macro="" textlink="">
      <xdr:nvSpPr>
        <xdr:cNvPr id="307" name="テキスト ボックス 306"/>
        <xdr:cNvSpPr txBox="1"/>
      </xdr:nvSpPr>
      <xdr:spPr>
        <a:xfrm>
          <a:off x="6737427" y="637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39375</xdr:rowOff>
    </xdr:from>
    <xdr:to>
      <xdr:col>14</xdr:col>
      <xdr:colOff>79375</xdr:colOff>
      <xdr:row>39</xdr:row>
      <xdr:rowOff>140975</xdr:rowOff>
    </xdr:to>
    <xdr:sp macro="" textlink="">
      <xdr:nvSpPr>
        <xdr:cNvPr id="315" name="円/楕円 314"/>
        <xdr:cNvSpPr/>
      </xdr:nvSpPr>
      <xdr:spPr>
        <a:xfrm>
          <a:off x="9588500" y="672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132102</xdr:rowOff>
    </xdr:from>
    <xdr:ext cx="378565" cy="259045"/>
    <xdr:sp macro="" textlink="">
      <xdr:nvSpPr>
        <xdr:cNvPr id="316" name="テキスト ボックス 315"/>
        <xdr:cNvSpPr txBox="1"/>
      </xdr:nvSpPr>
      <xdr:spPr>
        <a:xfrm>
          <a:off x="9450017" y="6818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46495</xdr:rowOff>
    </xdr:from>
    <xdr:to>
      <xdr:col>12</xdr:col>
      <xdr:colOff>561975</xdr:colOff>
      <xdr:row>39</xdr:row>
      <xdr:rowOff>148095</xdr:rowOff>
    </xdr:to>
    <xdr:sp macro="" textlink="">
      <xdr:nvSpPr>
        <xdr:cNvPr id="317" name="円/楕円 316"/>
        <xdr:cNvSpPr/>
      </xdr:nvSpPr>
      <xdr:spPr>
        <a:xfrm>
          <a:off x="8699500" y="673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39</xdr:row>
      <xdr:rowOff>139222</xdr:rowOff>
    </xdr:from>
    <xdr:ext cx="313932" cy="259045"/>
    <xdr:sp macro="" textlink="">
      <xdr:nvSpPr>
        <xdr:cNvPr id="318" name="テキスト ボックス 317"/>
        <xdr:cNvSpPr txBox="1"/>
      </xdr:nvSpPr>
      <xdr:spPr>
        <a:xfrm>
          <a:off x="8593333" y="68257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11</xdr:col>
      <xdr:colOff>257175</xdr:colOff>
      <xdr:row>39</xdr:row>
      <xdr:rowOff>48078</xdr:rowOff>
    </xdr:from>
    <xdr:to>
      <xdr:col>11</xdr:col>
      <xdr:colOff>358775</xdr:colOff>
      <xdr:row>39</xdr:row>
      <xdr:rowOff>149678</xdr:rowOff>
    </xdr:to>
    <xdr:sp macro="" textlink="">
      <xdr:nvSpPr>
        <xdr:cNvPr id="319" name="円/楕円 318"/>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140805</xdr:rowOff>
    </xdr:from>
    <xdr:ext cx="249299" cy="259045"/>
    <xdr:sp macro="" textlink="">
      <xdr:nvSpPr>
        <xdr:cNvPr id="320" name="テキスト ボックス 319"/>
        <xdr:cNvSpPr txBox="1"/>
      </xdr:nvSpPr>
      <xdr:spPr>
        <a:xfrm>
          <a:off x="773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39</xdr:row>
      <xdr:rowOff>48078</xdr:rowOff>
    </xdr:from>
    <xdr:to>
      <xdr:col>10</xdr:col>
      <xdr:colOff>155575</xdr:colOff>
      <xdr:row>39</xdr:row>
      <xdr:rowOff>149678</xdr:rowOff>
    </xdr:to>
    <xdr:sp macro="" textlink="">
      <xdr:nvSpPr>
        <xdr:cNvPr id="321" name="円/楕円 320"/>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140805</xdr:rowOff>
    </xdr:from>
    <xdr:ext cx="249299" cy="259045"/>
    <xdr:sp macro="" textlink="">
      <xdr:nvSpPr>
        <xdr:cNvPr id="322" name="テキスト ボックス 321"/>
        <xdr:cNvSpPr txBox="1"/>
      </xdr:nvSpPr>
      <xdr:spPr>
        <a:xfrm>
          <a:off x="684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130</xdr:rowOff>
    </xdr:from>
    <xdr:to>
      <xdr:col>15</xdr:col>
      <xdr:colOff>180975</xdr:colOff>
      <xdr:row>59</xdr:row>
      <xdr:rowOff>11740</xdr:rowOff>
    </xdr:to>
    <xdr:cxnSp macro="">
      <xdr:nvCxnSpPr>
        <xdr:cNvPr id="353" name="直線コネクタ 352"/>
        <xdr:cNvCxnSpPr/>
      </xdr:nvCxnSpPr>
      <xdr:spPr>
        <a:xfrm flipV="1">
          <a:off x="9639300" y="10115680"/>
          <a:ext cx="838200" cy="11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11740</xdr:rowOff>
    </xdr:from>
    <xdr:to>
      <xdr:col>14</xdr:col>
      <xdr:colOff>28575</xdr:colOff>
      <xdr:row>59</xdr:row>
      <xdr:rowOff>48532</xdr:rowOff>
    </xdr:to>
    <xdr:cxnSp macro="">
      <xdr:nvCxnSpPr>
        <xdr:cNvPr id="356" name="直線コネクタ 355"/>
        <xdr:cNvCxnSpPr/>
      </xdr:nvCxnSpPr>
      <xdr:spPr>
        <a:xfrm flipV="1">
          <a:off x="8750300" y="10127290"/>
          <a:ext cx="8890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5984</xdr:rowOff>
    </xdr:from>
    <xdr:to>
      <xdr:col>12</xdr:col>
      <xdr:colOff>511175</xdr:colOff>
      <xdr:row>59</xdr:row>
      <xdr:rowOff>48532</xdr:rowOff>
    </xdr:to>
    <xdr:cxnSp macro="">
      <xdr:nvCxnSpPr>
        <xdr:cNvPr id="359" name="直線コネクタ 358"/>
        <xdr:cNvCxnSpPr/>
      </xdr:nvCxnSpPr>
      <xdr:spPr>
        <a:xfrm>
          <a:off x="7861300" y="10121534"/>
          <a:ext cx="889000" cy="4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146194</xdr:rowOff>
    </xdr:from>
    <xdr:ext cx="599010" cy="259045"/>
    <xdr:sp macro="" textlink="">
      <xdr:nvSpPr>
        <xdr:cNvPr id="361" name="テキスト ボックス 360"/>
        <xdr:cNvSpPr txBox="1"/>
      </xdr:nvSpPr>
      <xdr:spPr>
        <a:xfrm>
          <a:off x="8450794" y="9747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5984</xdr:rowOff>
    </xdr:from>
    <xdr:to>
      <xdr:col>11</xdr:col>
      <xdr:colOff>307975</xdr:colOff>
      <xdr:row>59</xdr:row>
      <xdr:rowOff>39191</xdr:rowOff>
    </xdr:to>
    <xdr:cxnSp macro="">
      <xdr:nvCxnSpPr>
        <xdr:cNvPr id="362" name="直線コネクタ 361"/>
        <xdr:cNvCxnSpPr/>
      </xdr:nvCxnSpPr>
      <xdr:spPr>
        <a:xfrm flipV="1">
          <a:off x="6972300" y="10121534"/>
          <a:ext cx="8890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21073</xdr:rowOff>
    </xdr:from>
    <xdr:ext cx="599010" cy="259045"/>
    <xdr:sp macro="" textlink="">
      <xdr:nvSpPr>
        <xdr:cNvPr id="366" name="テキスト ボックス 365"/>
        <xdr:cNvSpPr txBox="1"/>
      </xdr:nvSpPr>
      <xdr:spPr>
        <a:xfrm>
          <a:off x="6672794" y="9793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120780</xdr:rowOff>
    </xdr:from>
    <xdr:to>
      <xdr:col>15</xdr:col>
      <xdr:colOff>231775</xdr:colOff>
      <xdr:row>59</xdr:row>
      <xdr:rowOff>50930</xdr:rowOff>
    </xdr:to>
    <xdr:sp macro="" textlink="">
      <xdr:nvSpPr>
        <xdr:cNvPr id="372" name="円/楕円 371"/>
        <xdr:cNvSpPr/>
      </xdr:nvSpPr>
      <xdr:spPr>
        <a:xfrm>
          <a:off x="10426700" y="1006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35707</xdr:rowOff>
    </xdr:from>
    <xdr:ext cx="534377" cy="259045"/>
    <xdr:sp macro="" textlink="">
      <xdr:nvSpPr>
        <xdr:cNvPr id="373" name="農林水産業費該当値テキスト"/>
        <xdr:cNvSpPr txBox="1"/>
      </xdr:nvSpPr>
      <xdr:spPr>
        <a:xfrm>
          <a:off x="10528300" y="99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90,714</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132390</xdr:rowOff>
    </xdr:from>
    <xdr:to>
      <xdr:col>14</xdr:col>
      <xdr:colOff>79375</xdr:colOff>
      <xdr:row>59</xdr:row>
      <xdr:rowOff>62540</xdr:rowOff>
    </xdr:to>
    <xdr:sp macro="" textlink="">
      <xdr:nvSpPr>
        <xdr:cNvPr id="374" name="円/楕円 373"/>
        <xdr:cNvSpPr/>
      </xdr:nvSpPr>
      <xdr:spPr>
        <a:xfrm>
          <a:off x="9588500" y="1007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53667</xdr:rowOff>
    </xdr:from>
    <xdr:ext cx="534377" cy="259045"/>
    <xdr:sp macro="" textlink="">
      <xdr:nvSpPr>
        <xdr:cNvPr id="375" name="テキスト ボックス 374"/>
        <xdr:cNvSpPr txBox="1"/>
      </xdr:nvSpPr>
      <xdr:spPr>
        <a:xfrm>
          <a:off x="9372111" y="1016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80,049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169182</xdr:rowOff>
    </xdr:from>
    <xdr:to>
      <xdr:col>12</xdr:col>
      <xdr:colOff>561975</xdr:colOff>
      <xdr:row>59</xdr:row>
      <xdr:rowOff>99332</xdr:rowOff>
    </xdr:to>
    <xdr:sp macro="" textlink="">
      <xdr:nvSpPr>
        <xdr:cNvPr id="376" name="円/楕円 375"/>
        <xdr:cNvSpPr/>
      </xdr:nvSpPr>
      <xdr:spPr>
        <a:xfrm>
          <a:off x="8699500" y="1011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90459</xdr:rowOff>
    </xdr:from>
    <xdr:ext cx="534377" cy="259045"/>
    <xdr:sp macro="" textlink="">
      <xdr:nvSpPr>
        <xdr:cNvPr id="377" name="テキスト ボックス 376"/>
        <xdr:cNvSpPr txBox="1"/>
      </xdr:nvSpPr>
      <xdr:spPr>
        <a:xfrm>
          <a:off x="8483111" y="1020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126634</xdr:rowOff>
    </xdr:from>
    <xdr:to>
      <xdr:col>11</xdr:col>
      <xdr:colOff>358775</xdr:colOff>
      <xdr:row>59</xdr:row>
      <xdr:rowOff>56784</xdr:rowOff>
    </xdr:to>
    <xdr:sp macro="" textlink="">
      <xdr:nvSpPr>
        <xdr:cNvPr id="378" name="円/楕円 377"/>
        <xdr:cNvSpPr/>
      </xdr:nvSpPr>
      <xdr:spPr>
        <a:xfrm>
          <a:off x="7810500" y="1007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47911</xdr:rowOff>
    </xdr:from>
    <xdr:ext cx="534377" cy="259045"/>
    <xdr:sp macro="" textlink="">
      <xdr:nvSpPr>
        <xdr:cNvPr id="379" name="テキスト ボックス 378"/>
        <xdr:cNvSpPr txBox="1"/>
      </xdr:nvSpPr>
      <xdr:spPr>
        <a:xfrm>
          <a:off x="7594111" y="1016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85,336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159841</xdr:rowOff>
    </xdr:from>
    <xdr:to>
      <xdr:col>10</xdr:col>
      <xdr:colOff>155575</xdr:colOff>
      <xdr:row>59</xdr:row>
      <xdr:rowOff>89991</xdr:rowOff>
    </xdr:to>
    <xdr:sp macro="" textlink="">
      <xdr:nvSpPr>
        <xdr:cNvPr id="380" name="円/楕円 379"/>
        <xdr:cNvSpPr/>
      </xdr:nvSpPr>
      <xdr:spPr>
        <a:xfrm>
          <a:off x="6921500" y="1010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81118</xdr:rowOff>
    </xdr:from>
    <xdr:ext cx="534377" cy="259045"/>
    <xdr:sp macro="" textlink="">
      <xdr:nvSpPr>
        <xdr:cNvPr id="381" name="テキスト ボックス 380"/>
        <xdr:cNvSpPr txBox="1"/>
      </xdr:nvSpPr>
      <xdr:spPr>
        <a:xfrm>
          <a:off x="6705111" y="10196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8,346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36099</xdr:rowOff>
    </xdr:from>
    <xdr:to>
      <xdr:col>15</xdr:col>
      <xdr:colOff>180975</xdr:colOff>
      <xdr:row>78</xdr:row>
      <xdr:rowOff>153073</xdr:rowOff>
    </xdr:to>
    <xdr:cxnSp macro="">
      <xdr:nvCxnSpPr>
        <xdr:cNvPr id="410" name="直線コネクタ 409"/>
        <xdr:cNvCxnSpPr/>
      </xdr:nvCxnSpPr>
      <xdr:spPr>
        <a:xfrm flipV="1">
          <a:off x="9639300" y="13409199"/>
          <a:ext cx="838200" cy="11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46180</xdr:rowOff>
    </xdr:from>
    <xdr:to>
      <xdr:col>14</xdr:col>
      <xdr:colOff>28575</xdr:colOff>
      <xdr:row>78</xdr:row>
      <xdr:rowOff>153073</xdr:rowOff>
    </xdr:to>
    <xdr:cxnSp macro="">
      <xdr:nvCxnSpPr>
        <xdr:cNvPr id="413" name="直線コネクタ 412"/>
        <xdr:cNvCxnSpPr/>
      </xdr:nvCxnSpPr>
      <xdr:spPr>
        <a:xfrm>
          <a:off x="8750300" y="12047680"/>
          <a:ext cx="889000" cy="147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70</xdr:row>
      <xdr:rowOff>46180</xdr:rowOff>
    </xdr:from>
    <xdr:to>
      <xdr:col>12</xdr:col>
      <xdr:colOff>511175</xdr:colOff>
      <xdr:row>75</xdr:row>
      <xdr:rowOff>43254</xdr:rowOff>
    </xdr:to>
    <xdr:cxnSp macro="">
      <xdr:nvCxnSpPr>
        <xdr:cNvPr id="416" name="直線コネクタ 415"/>
        <xdr:cNvCxnSpPr/>
      </xdr:nvCxnSpPr>
      <xdr:spPr>
        <a:xfrm flipV="1">
          <a:off x="7861300" y="12047680"/>
          <a:ext cx="889000" cy="85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77618</xdr:rowOff>
    </xdr:from>
    <xdr:ext cx="534377" cy="259045"/>
    <xdr:sp macro="" textlink="">
      <xdr:nvSpPr>
        <xdr:cNvPr id="418" name="テキスト ボックス 417"/>
        <xdr:cNvSpPr txBox="1"/>
      </xdr:nvSpPr>
      <xdr:spPr>
        <a:xfrm>
          <a:off x="8483111" y="1345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43254</xdr:rowOff>
    </xdr:from>
    <xdr:to>
      <xdr:col>11</xdr:col>
      <xdr:colOff>307975</xdr:colOff>
      <xdr:row>79</xdr:row>
      <xdr:rowOff>13010</xdr:rowOff>
    </xdr:to>
    <xdr:cxnSp macro="">
      <xdr:nvCxnSpPr>
        <xdr:cNvPr id="419" name="直線コネクタ 418"/>
        <xdr:cNvCxnSpPr/>
      </xdr:nvCxnSpPr>
      <xdr:spPr>
        <a:xfrm flipV="1">
          <a:off x="6972300" y="12902004"/>
          <a:ext cx="889000" cy="655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156749</xdr:rowOff>
    </xdr:from>
    <xdr:to>
      <xdr:col>15</xdr:col>
      <xdr:colOff>231775</xdr:colOff>
      <xdr:row>78</xdr:row>
      <xdr:rowOff>86899</xdr:rowOff>
    </xdr:to>
    <xdr:sp macro="" textlink="">
      <xdr:nvSpPr>
        <xdr:cNvPr id="429" name="円/楕円 428"/>
        <xdr:cNvSpPr/>
      </xdr:nvSpPr>
      <xdr:spPr>
        <a:xfrm>
          <a:off x="10426700" y="13358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135176</xdr:rowOff>
    </xdr:from>
    <xdr:ext cx="534377" cy="259045"/>
    <xdr:sp macro="" textlink="">
      <xdr:nvSpPr>
        <xdr:cNvPr id="430" name="商工費該当値テキスト"/>
        <xdr:cNvSpPr txBox="1"/>
      </xdr:nvSpPr>
      <xdr:spPr>
        <a:xfrm>
          <a:off x="10528300" y="1333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102273</xdr:rowOff>
    </xdr:from>
    <xdr:to>
      <xdr:col>14</xdr:col>
      <xdr:colOff>79375</xdr:colOff>
      <xdr:row>79</xdr:row>
      <xdr:rowOff>32423</xdr:rowOff>
    </xdr:to>
    <xdr:sp macro="" textlink="">
      <xdr:nvSpPr>
        <xdr:cNvPr id="431" name="円/楕円 430"/>
        <xdr:cNvSpPr/>
      </xdr:nvSpPr>
      <xdr:spPr>
        <a:xfrm>
          <a:off x="9588500" y="13475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23550</xdr:rowOff>
    </xdr:from>
    <xdr:ext cx="534377" cy="259045"/>
    <xdr:sp macro="" textlink="">
      <xdr:nvSpPr>
        <xdr:cNvPr id="432" name="テキスト ボックス 431"/>
        <xdr:cNvSpPr txBox="1"/>
      </xdr:nvSpPr>
      <xdr:spPr>
        <a:xfrm>
          <a:off x="9372111" y="1356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16,490</a:t>
          </a:r>
          <a:endParaRPr kumimoji="1" lang="ja-JP" altLang="en-US" sz="1000" b="1">
            <a:solidFill>
              <a:srgbClr val="FF0000"/>
            </a:solidFill>
            <a:latin typeface="ＭＳ Ｐゴシック"/>
          </a:endParaRPr>
        </a:p>
      </xdr:txBody>
    </xdr:sp>
    <xdr:clientData/>
  </xdr:oneCellAnchor>
  <xdr:twoCellAnchor>
    <xdr:from>
      <xdr:col>12</xdr:col>
      <xdr:colOff>460375</xdr:colOff>
      <xdr:row>69</xdr:row>
      <xdr:rowOff>166830</xdr:rowOff>
    </xdr:from>
    <xdr:to>
      <xdr:col>12</xdr:col>
      <xdr:colOff>561975</xdr:colOff>
      <xdr:row>70</xdr:row>
      <xdr:rowOff>96980</xdr:rowOff>
    </xdr:to>
    <xdr:sp macro="" textlink="">
      <xdr:nvSpPr>
        <xdr:cNvPr id="433" name="円/楕円 432"/>
        <xdr:cNvSpPr/>
      </xdr:nvSpPr>
      <xdr:spPr>
        <a:xfrm>
          <a:off x="8699500" y="1199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68</xdr:row>
      <xdr:rowOff>113507</xdr:rowOff>
    </xdr:from>
    <xdr:ext cx="599010" cy="259045"/>
    <xdr:sp macro="" textlink="">
      <xdr:nvSpPr>
        <xdr:cNvPr id="434" name="テキスト ボックス 433"/>
        <xdr:cNvSpPr txBox="1"/>
      </xdr:nvSpPr>
      <xdr:spPr>
        <a:xfrm>
          <a:off x="8450794" y="11772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404,546</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163904</xdr:rowOff>
    </xdr:from>
    <xdr:to>
      <xdr:col>11</xdr:col>
      <xdr:colOff>358775</xdr:colOff>
      <xdr:row>75</xdr:row>
      <xdr:rowOff>94054</xdr:rowOff>
    </xdr:to>
    <xdr:sp macro="" textlink="">
      <xdr:nvSpPr>
        <xdr:cNvPr id="435" name="円/楕円 434"/>
        <xdr:cNvSpPr/>
      </xdr:nvSpPr>
      <xdr:spPr>
        <a:xfrm>
          <a:off x="7810500" y="1285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73</xdr:row>
      <xdr:rowOff>110581</xdr:rowOff>
    </xdr:from>
    <xdr:ext cx="599010" cy="259045"/>
    <xdr:sp macro="" textlink="">
      <xdr:nvSpPr>
        <xdr:cNvPr id="436" name="テキスト ボックス 435"/>
        <xdr:cNvSpPr txBox="1"/>
      </xdr:nvSpPr>
      <xdr:spPr>
        <a:xfrm>
          <a:off x="7561794" y="1262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180,314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133660</xdr:rowOff>
    </xdr:from>
    <xdr:to>
      <xdr:col>10</xdr:col>
      <xdr:colOff>155575</xdr:colOff>
      <xdr:row>79</xdr:row>
      <xdr:rowOff>63810</xdr:rowOff>
    </xdr:to>
    <xdr:sp macro="" textlink="">
      <xdr:nvSpPr>
        <xdr:cNvPr id="437" name="円/楕円 436"/>
        <xdr:cNvSpPr/>
      </xdr:nvSpPr>
      <xdr:spPr>
        <a:xfrm>
          <a:off x="6921500" y="135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54937</xdr:rowOff>
    </xdr:from>
    <xdr:ext cx="469744" cy="259045"/>
    <xdr:sp macro="" textlink="">
      <xdr:nvSpPr>
        <xdr:cNvPr id="438" name="テキスト ボックス 437"/>
        <xdr:cNvSpPr txBox="1"/>
      </xdr:nvSpPr>
      <xdr:spPr>
        <a:xfrm>
          <a:off x="6737427" y="135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8,252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151726</xdr:rowOff>
    </xdr:from>
    <xdr:to>
      <xdr:col>15</xdr:col>
      <xdr:colOff>180975</xdr:colOff>
      <xdr:row>98</xdr:row>
      <xdr:rowOff>155453</xdr:rowOff>
    </xdr:to>
    <xdr:cxnSp macro="">
      <xdr:nvCxnSpPr>
        <xdr:cNvPr id="467" name="直線コネクタ 466"/>
        <xdr:cNvCxnSpPr/>
      </xdr:nvCxnSpPr>
      <xdr:spPr>
        <a:xfrm>
          <a:off x="9639300" y="16953826"/>
          <a:ext cx="8382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151726</xdr:rowOff>
    </xdr:from>
    <xdr:to>
      <xdr:col>14</xdr:col>
      <xdr:colOff>28575</xdr:colOff>
      <xdr:row>98</xdr:row>
      <xdr:rowOff>156463</xdr:rowOff>
    </xdr:to>
    <xdr:cxnSp macro="">
      <xdr:nvCxnSpPr>
        <xdr:cNvPr id="470" name="直線コネクタ 469"/>
        <xdr:cNvCxnSpPr/>
      </xdr:nvCxnSpPr>
      <xdr:spPr>
        <a:xfrm flipV="1">
          <a:off x="8750300" y="16953826"/>
          <a:ext cx="889000" cy="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156463</xdr:rowOff>
    </xdr:from>
    <xdr:to>
      <xdr:col>12</xdr:col>
      <xdr:colOff>511175</xdr:colOff>
      <xdr:row>99</xdr:row>
      <xdr:rowOff>1569</xdr:rowOff>
    </xdr:to>
    <xdr:cxnSp macro="">
      <xdr:nvCxnSpPr>
        <xdr:cNvPr id="473" name="直線コネクタ 472"/>
        <xdr:cNvCxnSpPr/>
      </xdr:nvCxnSpPr>
      <xdr:spPr>
        <a:xfrm flipV="1">
          <a:off x="7861300" y="16958563"/>
          <a:ext cx="889000" cy="1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1569</xdr:rowOff>
    </xdr:from>
    <xdr:to>
      <xdr:col>11</xdr:col>
      <xdr:colOff>307975</xdr:colOff>
      <xdr:row>99</xdr:row>
      <xdr:rowOff>15469</xdr:rowOff>
    </xdr:to>
    <xdr:cxnSp macro="">
      <xdr:nvCxnSpPr>
        <xdr:cNvPr id="476" name="直線コネクタ 475"/>
        <xdr:cNvCxnSpPr/>
      </xdr:nvCxnSpPr>
      <xdr:spPr>
        <a:xfrm flipV="1">
          <a:off x="6972300" y="16975119"/>
          <a:ext cx="889000" cy="13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104653</xdr:rowOff>
    </xdr:from>
    <xdr:to>
      <xdr:col>15</xdr:col>
      <xdr:colOff>231775</xdr:colOff>
      <xdr:row>99</xdr:row>
      <xdr:rowOff>34803</xdr:rowOff>
    </xdr:to>
    <xdr:sp macro="" textlink="">
      <xdr:nvSpPr>
        <xdr:cNvPr id="486" name="円/楕円 485"/>
        <xdr:cNvSpPr/>
      </xdr:nvSpPr>
      <xdr:spPr>
        <a:xfrm>
          <a:off x="10426700" y="1690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40971</xdr:rowOff>
    </xdr:from>
    <xdr:ext cx="534377" cy="259045"/>
    <xdr:sp macro="" textlink="">
      <xdr:nvSpPr>
        <xdr:cNvPr id="487" name="土木費該当値テキスト"/>
        <xdr:cNvSpPr txBox="1"/>
      </xdr:nvSpPr>
      <xdr:spPr>
        <a:xfrm>
          <a:off x="10528300" y="168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79,327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100926</xdr:rowOff>
    </xdr:from>
    <xdr:to>
      <xdr:col>14</xdr:col>
      <xdr:colOff>79375</xdr:colOff>
      <xdr:row>99</xdr:row>
      <xdr:rowOff>31076</xdr:rowOff>
    </xdr:to>
    <xdr:sp macro="" textlink="">
      <xdr:nvSpPr>
        <xdr:cNvPr id="488" name="円/楕円 487"/>
        <xdr:cNvSpPr/>
      </xdr:nvSpPr>
      <xdr:spPr>
        <a:xfrm>
          <a:off x="9588500" y="1690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22203</xdr:rowOff>
    </xdr:from>
    <xdr:ext cx="534377" cy="259045"/>
    <xdr:sp macro="" textlink="">
      <xdr:nvSpPr>
        <xdr:cNvPr id="489" name="テキスト ボックス 488"/>
        <xdr:cNvSpPr txBox="1"/>
      </xdr:nvSpPr>
      <xdr:spPr>
        <a:xfrm>
          <a:off x="9372111" y="1699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84,218</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105663</xdr:rowOff>
    </xdr:from>
    <xdr:to>
      <xdr:col>12</xdr:col>
      <xdr:colOff>561975</xdr:colOff>
      <xdr:row>99</xdr:row>
      <xdr:rowOff>35813</xdr:rowOff>
    </xdr:to>
    <xdr:sp macro="" textlink="">
      <xdr:nvSpPr>
        <xdr:cNvPr id="490" name="円/楕円 489"/>
        <xdr:cNvSpPr/>
      </xdr:nvSpPr>
      <xdr:spPr>
        <a:xfrm>
          <a:off x="8699500" y="1690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26940</xdr:rowOff>
    </xdr:from>
    <xdr:ext cx="534377" cy="259045"/>
    <xdr:sp macro="" textlink="">
      <xdr:nvSpPr>
        <xdr:cNvPr id="491" name="テキスト ボックス 490"/>
        <xdr:cNvSpPr txBox="1"/>
      </xdr:nvSpPr>
      <xdr:spPr>
        <a:xfrm>
          <a:off x="8483111" y="17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78,000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122219</xdr:rowOff>
    </xdr:from>
    <xdr:to>
      <xdr:col>11</xdr:col>
      <xdr:colOff>358775</xdr:colOff>
      <xdr:row>99</xdr:row>
      <xdr:rowOff>52369</xdr:rowOff>
    </xdr:to>
    <xdr:sp macro="" textlink="">
      <xdr:nvSpPr>
        <xdr:cNvPr id="492" name="円/楕円 491"/>
        <xdr:cNvSpPr/>
      </xdr:nvSpPr>
      <xdr:spPr>
        <a:xfrm>
          <a:off x="7810500" y="1692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43496</xdr:rowOff>
    </xdr:from>
    <xdr:ext cx="534377" cy="259045"/>
    <xdr:sp macro="" textlink="">
      <xdr:nvSpPr>
        <xdr:cNvPr id="493" name="テキスト ボックス 492"/>
        <xdr:cNvSpPr txBox="1"/>
      </xdr:nvSpPr>
      <xdr:spPr>
        <a:xfrm>
          <a:off x="7594111" y="1701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56,274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136119</xdr:rowOff>
    </xdr:from>
    <xdr:to>
      <xdr:col>10</xdr:col>
      <xdr:colOff>155575</xdr:colOff>
      <xdr:row>99</xdr:row>
      <xdr:rowOff>66269</xdr:rowOff>
    </xdr:to>
    <xdr:sp macro="" textlink="">
      <xdr:nvSpPr>
        <xdr:cNvPr id="494" name="円/楕円 493"/>
        <xdr:cNvSpPr/>
      </xdr:nvSpPr>
      <xdr:spPr>
        <a:xfrm>
          <a:off x="6921500" y="1693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57396</xdr:rowOff>
    </xdr:from>
    <xdr:ext cx="534377" cy="259045"/>
    <xdr:sp macro="" textlink="">
      <xdr:nvSpPr>
        <xdr:cNvPr id="495" name="テキスト ボックス 494"/>
        <xdr:cNvSpPr txBox="1"/>
      </xdr:nvSpPr>
      <xdr:spPr>
        <a:xfrm>
          <a:off x="6705111" y="1703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38,034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33934</xdr:rowOff>
    </xdr:from>
    <xdr:to>
      <xdr:col>23</xdr:col>
      <xdr:colOff>517525</xdr:colOff>
      <xdr:row>38</xdr:row>
      <xdr:rowOff>40668</xdr:rowOff>
    </xdr:to>
    <xdr:cxnSp macro="">
      <xdr:nvCxnSpPr>
        <xdr:cNvPr id="522" name="直線コネクタ 521"/>
        <xdr:cNvCxnSpPr/>
      </xdr:nvCxnSpPr>
      <xdr:spPr>
        <a:xfrm flipV="1">
          <a:off x="15481300" y="6549034"/>
          <a:ext cx="838200" cy="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32207</xdr:rowOff>
    </xdr:from>
    <xdr:to>
      <xdr:col>22</xdr:col>
      <xdr:colOff>365125</xdr:colOff>
      <xdr:row>38</xdr:row>
      <xdr:rowOff>40668</xdr:rowOff>
    </xdr:to>
    <xdr:cxnSp macro="">
      <xdr:nvCxnSpPr>
        <xdr:cNvPr id="525" name="直線コネクタ 524"/>
        <xdr:cNvCxnSpPr/>
      </xdr:nvCxnSpPr>
      <xdr:spPr>
        <a:xfrm>
          <a:off x="14592300" y="6547307"/>
          <a:ext cx="889000" cy="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26674</xdr:rowOff>
    </xdr:from>
    <xdr:to>
      <xdr:col>21</xdr:col>
      <xdr:colOff>161925</xdr:colOff>
      <xdr:row>38</xdr:row>
      <xdr:rowOff>32207</xdr:rowOff>
    </xdr:to>
    <xdr:cxnSp macro="">
      <xdr:nvCxnSpPr>
        <xdr:cNvPr id="528" name="直線コネクタ 527"/>
        <xdr:cNvCxnSpPr/>
      </xdr:nvCxnSpPr>
      <xdr:spPr>
        <a:xfrm>
          <a:off x="13703300" y="6541774"/>
          <a:ext cx="889000" cy="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22513</xdr:rowOff>
    </xdr:from>
    <xdr:to>
      <xdr:col>19</xdr:col>
      <xdr:colOff>644525</xdr:colOff>
      <xdr:row>38</xdr:row>
      <xdr:rowOff>26674</xdr:rowOff>
    </xdr:to>
    <xdr:cxnSp macro="">
      <xdr:nvCxnSpPr>
        <xdr:cNvPr id="531" name="直線コネクタ 530"/>
        <xdr:cNvCxnSpPr/>
      </xdr:nvCxnSpPr>
      <xdr:spPr>
        <a:xfrm>
          <a:off x="12814300" y="6537613"/>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78760</xdr:rowOff>
    </xdr:from>
    <xdr:ext cx="534377" cy="259045"/>
    <xdr:sp macro="" textlink="">
      <xdr:nvSpPr>
        <xdr:cNvPr id="533" name="テキスト ボックス 532"/>
        <xdr:cNvSpPr txBox="1"/>
      </xdr:nvSpPr>
      <xdr:spPr>
        <a:xfrm>
          <a:off x="13436111" y="659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82369</xdr:rowOff>
    </xdr:from>
    <xdr:ext cx="534377" cy="259045"/>
    <xdr:sp macro="" textlink="">
      <xdr:nvSpPr>
        <xdr:cNvPr id="535" name="テキスト ボックス 534"/>
        <xdr:cNvSpPr txBox="1"/>
      </xdr:nvSpPr>
      <xdr:spPr>
        <a:xfrm>
          <a:off x="12547111" y="65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154584</xdr:rowOff>
    </xdr:from>
    <xdr:to>
      <xdr:col>23</xdr:col>
      <xdr:colOff>568325</xdr:colOff>
      <xdr:row>38</xdr:row>
      <xdr:rowOff>84734</xdr:rowOff>
    </xdr:to>
    <xdr:sp macro="" textlink="">
      <xdr:nvSpPr>
        <xdr:cNvPr id="541" name="円/楕円 540"/>
        <xdr:cNvSpPr/>
      </xdr:nvSpPr>
      <xdr:spPr>
        <a:xfrm>
          <a:off x="16268700" y="64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161318</xdr:rowOff>
    </xdr:from>
    <xdr:to>
      <xdr:col>22</xdr:col>
      <xdr:colOff>415925</xdr:colOff>
      <xdr:row>38</xdr:row>
      <xdr:rowOff>91468</xdr:rowOff>
    </xdr:to>
    <xdr:sp macro="" textlink="">
      <xdr:nvSpPr>
        <xdr:cNvPr id="543" name="円/楕円 542"/>
        <xdr:cNvSpPr/>
      </xdr:nvSpPr>
      <xdr:spPr>
        <a:xfrm>
          <a:off x="15430500" y="650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82595</xdr:rowOff>
    </xdr:from>
    <xdr:ext cx="534377" cy="259045"/>
    <xdr:sp macro="" textlink="">
      <xdr:nvSpPr>
        <xdr:cNvPr id="544" name="テキスト ボックス 543"/>
        <xdr:cNvSpPr txBox="1"/>
      </xdr:nvSpPr>
      <xdr:spPr>
        <a:xfrm>
          <a:off x="15214111" y="659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43,321</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152858</xdr:rowOff>
    </xdr:from>
    <xdr:to>
      <xdr:col>21</xdr:col>
      <xdr:colOff>212725</xdr:colOff>
      <xdr:row>38</xdr:row>
      <xdr:rowOff>83007</xdr:rowOff>
    </xdr:to>
    <xdr:sp macro="" textlink="">
      <xdr:nvSpPr>
        <xdr:cNvPr id="545" name="円/楕円 544"/>
        <xdr:cNvSpPr/>
      </xdr:nvSpPr>
      <xdr:spPr>
        <a:xfrm>
          <a:off x="14541500" y="64965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74134</xdr:rowOff>
    </xdr:from>
    <xdr:ext cx="534377" cy="259045"/>
    <xdr:sp macro="" textlink="">
      <xdr:nvSpPr>
        <xdr:cNvPr id="546" name="テキスト ボックス 545"/>
        <xdr:cNvSpPr txBox="1"/>
      </xdr:nvSpPr>
      <xdr:spPr>
        <a:xfrm>
          <a:off x="14325111" y="658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147323</xdr:rowOff>
    </xdr:from>
    <xdr:to>
      <xdr:col>20</xdr:col>
      <xdr:colOff>9525</xdr:colOff>
      <xdr:row>38</xdr:row>
      <xdr:rowOff>77473</xdr:rowOff>
    </xdr:to>
    <xdr:sp macro="" textlink="">
      <xdr:nvSpPr>
        <xdr:cNvPr id="547" name="円/楕円 546"/>
        <xdr:cNvSpPr/>
      </xdr:nvSpPr>
      <xdr:spPr>
        <a:xfrm>
          <a:off x="13652500" y="649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94000</xdr:rowOff>
    </xdr:from>
    <xdr:ext cx="534377" cy="259045"/>
    <xdr:sp macro="" textlink="">
      <xdr:nvSpPr>
        <xdr:cNvPr id="548" name="テキスト ボックス 547"/>
        <xdr:cNvSpPr txBox="1"/>
      </xdr:nvSpPr>
      <xdr:spPr>
        <a:xfrm>
          <a:off x="13436111" y="626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49,443</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143163</xdr:rowOff>
    </xdr:from>
    <xdr:to>
      <xdr:col>18</xdr:col>
      <xdr:colOff>492125</xdr:colOff>
      <xdr:row>38</xdr:row>
      <xdr:rowOff>73313</xdr:rowOff>
    </xdr:to>
    <xdr:sp macro="" textlink="">
      <xdr:nvSpPr>
        <xdr:cNvPr id="549" name="円/楕円 548"/>
        <xdr:cNvSpPr/>
      </xdr:nvSpPr>
      <xdr:spPr>
        <a:xfrm>
          <a:off x="12763500" y="6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89840</xdr:rowOff>
    </xdr:from>
    <xdr:ext cx="534377" cy="259045"/>
    <xdr:sp macro="" textlink="">
      <xdr:nvSpPr>
        <xdr:cNvPr id="550" name="テキスト ボックス 549"/>
        <xdr:cNvSpPr txBox="1"/>
      </xdr:nvSpPr>
      <xdr:spPr>
        <a:xfrm>
          <a:off x="12547111" y="626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59,224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35620</xdr:rowOff>
    </xdr:from>
    <xdr:to>
      <xdr:col>23</xdr:col>
      <xdr:colOff>517525</xdr:colOff>
      <xdr:row>54</xdr:row>
      <xdr:rowOff>150216</xdr:rowOff>
    </xdr:to>
    <xdr:cxnSp macro="">
      <xdr:nvCxnSpPr>
        <xdr:cNvPr id="579" name="直線コネクタ 578"/>
        <xdr:cNvCxnSpPr/>
      </xdr:nvCxnSpPr>
      <xdr:spPr>
        <a:xfrm flipV="1">
          <a:off x="15481300" y="8951020"/>
          <a:ext cx="838200" cy="45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62999</xdr:rowOff>
    </xdr:from>
    <xdr:ext cx="599010" cy="259045"/>
    <xdr:sp macro="" textlink="">
      <xdr:nvSpPr>
        <xdr:cNvPr id="580" name="教育費平均値テキスト"/>
        <xdr:cNvSpPr txBox="1"/>
      </xdr:nvSpPr>
      <xdr:spPr>
        <a:xfrm>
          <a:off x="16370300" y="9835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150216</xdr:rowOff>
    </xdr:from>
    <xdr:to>
      <xdr:col>22</xdr:col>
      <xdr:colOff>365125</xdr:colOff>
      <xdr:row>58</xdr:row>
      <xdr:rowOff>44728</xdr:rowOff>
    </xdr:to>
    <xdr:cxnSp macro="">
      <xdr:nvCxnSpPr>
        <xdr:cNvPr id="582" name="直線コネクタ 581"/>
        <xdr:cNvCxnSpPr/>
      </xdr:nvCxnSpPr>
      <xdr:spPr>
        <a:xfrm flipV="1">
          <a:off x="14592300" y="9408516"/>
          <a:ext cx="889000" cy="58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44728</xdr:rowOff>
    </xdr:from>
    <xdr:to>
      <xdr:col>21</xdr:col>
      <xdr:colOff>161925</xdr:colOff>
      <xdr:row>58</xdr:row>
      <xdr:rowOff>74486</xdr:rowOff>
    </xdr:to>
    <xdr:cxnSp macro="">
      <xdr:nvCxnSpPr>
        <xdr:cNvPr id="585" name="直線コネクタ 584"/>
        <xdr:cNvCxnSpPr/>
      </xdr:nvCxnSpPr>
      <xdr:spPr>
        <a:xfrm flipV="1">
          <a:off x="13703300" y="9988828"/>
          <a:ext cx="889000" cy="2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74486</xdr:rowOff>
    </xdr:from>
    <xdr:to>
      <xdr:col>19</xdr:col>
      <xdr:colOff>644525</xdr:colOff>
      <xdr:row>58</xdr:row>
      <xdr:rowOff>75523</xdr:rowOff>
    </xdr:to>
    <xdr:cxnSp macro="">
      <xdr:nvCxnSpPr>
        <xdr:cNvPr id="588" name="直線コネクタ 587"/>
        <xdr:cNvCxnSpPr/>
      </xdr:nvCxnSpPr>
      <xdr:spPr>
        <a:xfrm flipV="1">
          <a:off x="12814300" y="10018586"/>
          <a:ext cx="889000" cy="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51</xdr:row>
      <xdr:rowOff>156270</xdr:rowOff>
    </xdr:from>
    <xdr:to>
      <xdr:col>23</xdr:col>
      <xdr:colOff>568325</xdr:colOff>
      <xdr:row>52</xdr:row>
      <xdr:rowOff>86420</xdr:rowOff>
    </xdr:to>
    <xdr:sp macro="" textlink="">
      <xdr:nvSpPr>
        <xdr:cNvPr id="598" name="円/楕円 597"/>
        <xdr:cNvSpPr/>
      </xdr:nvSpPr>
      <xdr:spPr>
        <a:xfrm>
          <a:off x="16268700" y="890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51</xdr:row>
      <xdr:rowOff>7697</xdr:rowOff>
    </xdr:from>
    <xdr:ext cx="599010" cy="259045"/>
    <xdr:sp macro="" textlink="">
      <xdr:nvSpPr>
        <xdr:cNvPr id="599" name="教育費該当値テキスト"/>
        <xdr:cNvSpPr txBox="1"/>
      </xdr:nvSpPr>
      <xdr:spPr>
        <a:xfrm>
          <a:off x="16370300" y="875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634,635</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99416</xdr:rowOff>
    </xdr:from>
    <xdr:to>
      <xdr:col>22</xdr:col>
      <xdr:colOff>415925</xdr:colOff>
      <xdr:row>55</xdr:row>
      <xdr:rowOff>29566</xdr:rowOff>
    </xdr:to>
    <xdr:sp macro="" textlink="">
      <xdr:nvSpPr>
        <xdr:cNvPr id="600" name="円/楕円 599"/>
        <xdr:cNvSpPr/>
      </xdr:nvSpPr>
      <xdr:spPr>
        <a:xfrm>
          <a:off x="15430500" y="9357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53</xdr:row>
      <xdr:rowOff>46093</xdr:rowOff>
    </xdr:from>
    <xdr:ext cx="599010" cy="259045"/>
    <xdr:sp macro="" textlink="">
      <xdr:nvSpPr>
        <xdr:cNvPr id="601" name="テキスト ボックス 600"/>
        <xdr:cNvSpPr txBox="1"/>
      </xdr:nvSpPr>
      <xdr:spPr>
        <a:xfrm>
          <a:off x="15181794" y="913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394,480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165378</xdr:rowOff>
    </xdr:from>
    <xdr:to>
      <xdr:col>21</xdr:col>
      <xdr:colOff>212725</xdr:colOff>
      <xdr:row>58</xdr:row>
      <xdr:rowOff>95528</xdr:rowOff>
    </xdr:to>
    <xdr:sp macro="" textlink="">
      <xdr:nvSpPr>
        <xdr:cNvPr id="602" name="円/楕円 601"/>
        <xdr:cNvSpPr/>
      </xdr:nvSpPr>
      <xdr:spPr>
        <a:xfrm>
          <a:off x="14541500" y="99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86655</xdr:rowOff>
    </xdr:from>
    <xdr:ext cx="534377" cy="259045"/>
    <xdr:sp macro="" textlink="">
      <xdr:nvSpPr>
        <xdr:cNvPr id="603" name="テキスト ボックス 602"/>
        <xdr:cNvSpPr txBox="1"/>
      </xdr:nvSpPr>
      <xdr:spPr>
        <a:xfrm>
          <a:off x="14325111" y="10030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89,854</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23686</xdr:rowOff>
    </xdr:from>
    <xdr:to>
      <xdr:col>20</xdr:col>
      <xdr:colOff>9525</xdr:colOff>
      <xdr:row>58</xdr:row>
      <xdr:rowOff>125286</xdr:rowOff>
    </xdr:to>
    <xdr:sp macro="" textlink="">
      <xdr:nvSpPr>
        <xdr:cNvPr id="604" name="円/楕円 603"/>
        <xdr:cNvSpPr/>
      </xdr:nvSpPr>
      <xdr:spPr>
        <a:xfrm>
          <a:off x="13652500" y="996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116413</xdr:rowOff>
    </xdr:from>
    <xdr:ext cx="534377" cy="259045"/>
    <xdr:sp macro="" textlink="">
      <xdr:nvSpPr>
        <xdr:cNvPr id="605" name="テキスト ボックス 604"/>
        <xdr:cNvSpPr txBox="1"/>
      </xdr:nvSpPr>
      <xdr:spPr>
        <a:xfrm>
          <a:off x="13436111" y="1006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74,233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24723</xdr:rowOff>
    </xdr:from>
    <xdr:to>
      <xdr:col>18</xdr:col>
      <xdr:colOff>492125</xdr:colOff>
      <xdr:row>58</xdr:row>
      <xdr:rowOff>126323</xdr:rowOff>
    </xdr:to>
    <xdr:sp macro="" textlink="">
      <xdr:nvSpPr>
        <xdr:cNvPr id="606" name="円/楕円 605"/>
        <xdr:cNvSpPr/>
      </xdr:nvSpPr>
      <xdr:spPr>
        <a:xfrm>
          <a:off x="12763500" y="996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117450</xdr:rowOff>
    </xdr:from>
    <xdr:ext cx="534377" cy="259045"/>
    <xdr:sp macro="" textlink="">
      <xdr:nvSpPr>
        <xdr:cNvPr id="607" name="テキスト ボックス 606"/>
        <xdr:cNvSpPr txBox="1"/>
      </xdr:nvSpPr>
      <xdr:spPr>
        <a:xfrm>
          <a:off x="12547111" y="100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163370</xdr:rowOff>
    </xdr:from>
    <xdr:to>
      <xdr:col>23</xdr:col>
      <xdr:colOff>517525</xdr:colOff>
      <xdr:row>77</xdr:row>
      <xdr:rowOff>171219</xdr:rowOff>
    </xdr:to>
    <xdr:cxnSp macro="">
      <xdr:nvCxnSpPr>
        <xdr:cNvPr id="634" name="直線コネクタ 633"/>
        <xdr:cNvCxnSpPr/>
      </xdr:nvCxnSpPr>
      <xdr:spPr>
        <a:xfrm flipV="1">
          <a:off x="15481300" y="13365020"/>
          <a:ext cx="838200" cy="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171219</xdr:rowOff>
    </xdr:from>
    <xdr:to>
      <xdr:col>22</xdr:col>
      <xdr:colOff>365125</xdr:colOff>
      <xdr:row>78</xdr:row>
      <xdr:rowOff>49186</xdr:rowOff>
    </xdr:to>
    <xdr:cxnSp macro="">
      <xdr:nvCxnSpPr>
        <xdr:cNvPr id="637" name="直線コネクタ 636"/>
        <xdr:cNvCxnSpPr/>
      </xdr:nvCxnSpPr>
      <xdr:spPr>
        <a:xfrm flipV="1">
          <a:off x="14592300" y="13372869"/>
          <a:ext cx="889000" cy="49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33438</xdr:rowOff>
    </xdr:from>
    <xdr:to>
      <xdr:col>21</xdr:col>
      <xdr:colOff>161925</xdr:colOff>
      <xdr:row>78</xdr:row>
      <xdr:rowOff>49186</xdr:rowOff>
    </xdr:to>
    <xdr:cxnSp macro="">
      <xdr:nvCxnSpPr>
        <xdr:cNvPr id="640" name="直線コネクタ 639"/>
        <xdr:cNvCxnSpPr/>
      </xdr:nvCxnSpPr>
      <xdr:spPr>
        <a:xfrm>
          <a:off x="13703300" y="13406538"/>
          <a:ext cx="889000" cy="1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33438</xdr:rowOff>
    </xdr:from>
    <xdr:to>
      <xdr:col>19</xdr:col>
      <xdr:colOff>644525</xdr:colOff>
      <xdr:row>78</xdr:row>
      <xdr:rowOff>106211</xdr:rowOff>
    </xdr:to>
    <xdr:cxnSp macro="">
      <xdr:nvCxnSpPr>
        <xdr:cNvPr id="643" name="直線コネクタ 642"/>
        <xdr:cNvCxnSpPr/>
      </xdr:nvCxnSpPr>
      <xdr:spPr>
        <a:xfrm flipV="1">
          <a:off x="12814300" y="13406538"/>
          <a:ext cx="889000" cy="7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112570</xdr:rowOff>
    </xdr:from>
    <xdr:to>
      <xdr:col>23</xdr:col>
      <xdr:colOff>568325</xdr:colOff>
      <xdr:row>78</xdr:row>
      <xdr:rowOff>42720</xdr:rowOff>
    </xdr:to>
    <xdr:sp macro="" textlink="">
      <xdr:nvSpPr>
        <xdr:cNvPr id="653" name="円/楕円 652"/>
        <xdr:cNvSpPr/>
      </xdr:nvSpPr>
      <xdr:spPr>
        <a:xfrm>
          <a:off x="16268700" y="133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135447</xdr:rowOff>
    </xdr:from>
    <xdr:ext cx="534377" cy="259045"/>
    <xdr:sp macro="" textlink="">
      <xdr:nvSpPr>
        <xdr:cNvPr id="654" name="災害復旧費該当値テキスト"/>
        <xdr:cNvSpPr txBox="1"/>
      </xdr:nvSpPr>
      <xdr:spPr>
        <a:xfrm>
          <a:off x="16370300" y="13165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64,646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120419</xdr:rowOff>
    </xdr:from>
    <xdr:to>
      <xdr:col>22</xdr:col>
      <xdr:colOff>415925</xdr:colOff>
      <xdr:row>78</xdr:row>
      <xdr:rowOff>50569</xdr:rowOff>
    </xdr:to>
    <xdr:sp macro="" textlink="">
      <xdr:nvSpPr>
        <xdr:cNvPr id="655" name="円/楕円 654"/>
        <xdr:cNvSpPr/>
      </xdr:nvSpPr>
      <xdr:spPr>
        <a:xfrm>
          <a:off x="15430500" y="1332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67096</xdr:rowOff>
    </xdr:from>
    <xdr:ext cx="534377" cy="259045"/>
    <xdr:sp macro="" textlink="">
      <xdr:nvSpPr>
        <xdr:cNvPr id="656" name="テキスト ボックス 655"/>
        <xdr:cNvSpPr txBox="1"/>
      </xdr:nvSpPr>
      <xdr:spPr>
        <a:xfrm>
          <a:off x="15214111" y="13097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61,212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169836</xdr:rowOff>
    </xdr:from>
    <xdr:to>
      <xdr:col>21</xdr:col>
      <xdr:colOff>212725</xdr:colOff>
      <xdr:row>78</xdr:row>
      <xdr:rowOff>99986</xdr:rowOff>
    </xdr:to>
    <xdr:sp macro="" textlink="">
      <xdr:nvSpPr>
        <xdr:cNvPr id="657" name="円/楕円 656"/>
        <xdr:cNvSpPr/>
      </xdr:nvSpPr>
      <xdr:spPr>
        <a:xfrm>
          <a:off x="14541500" y="133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116513</xdr:rowOff>
    </xdr:from>
    <xdr:ext cx="534377" cy="259045"/>
    <xdr:sp macro="" textlink="">
      <xdr:nvSpPr>
        <xdr:cNvPr id="658" name="テキスト ボックス 657"/>
        <xdr:cNvSpPr txBox="1"/>
      </xdr:nvSpPr>
      <xdr:spPr>
        <a:xfrm>
          <a:off x="14325111" y="131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154088</xdr:rowOff>
    </xdr:from>
    <xdr:to>
      <xdr:col>20</xdr:col>
      <xdr:colOff>9525</xdr:colOff>
      <xdr:row>78</xdr:row>
      <xdr:rowOff>84238</xdr:rowOff>
    </xdr:to>
    <xdr:sp macro="" textlink="">
      <xdr:nvSpPr>
        <xdr:cNvPr id="659" name="円/楕円 658"/>
        <xdr:cNvSpPr/>
      </xdr:nvSpPr>
      <xdr:spPr>
        <a:xfrm>
          <a:off x="13652500" y="1335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100765</xdr:rowOff>
    </xdr:from>
    <xdr:ext cx="534377" cy="259045"/>
    <xdr:sp macro="" textlink="">
      <xdr:nvSpPr>
        <xdr:cNvPr id="660" name="テキスト ボックス 659"/>
        <xdr:cNvSpPr txBox="1"/>
      </xdr:nvSpPr>
      <xdr:spPr>
        <a:xfrm>
          <a:off x="13436111" y="13130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55411</xdr:rowOff>
    </xdr:from>
    <xdr:to>
      <xdr:col>18</xdr:col>
      <xdr:colOff>492125</xdr:colOff>
      <xdr:row>78</xdr:row>
      <xdr:rowOff>157011</xdr:rowOff>
    </xdr:to>
    <xdr:sp macro="" textlink="">
      <xdr:nvSpPr>
        <xdr:cNvPr id="661" name="円/楕円 660"/>
        <xdr:cNvSpPr/>
      </xdr:nvSpPr>
      <xdr:spPr>
        <a:xfrm>
          <a:off x="12763500" y="134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2088</xdr:rowOff>
    </xdr:from>
    <xdr:ext cx="534377" cy="259045"/>
    <xdr:sp macro="" textlink="">
      <xdr:nvSpPr>
        <xdr:cNvPr id="662" name="テキスト ボックス 661"/>
        <xdr:cNvSpPr txBox="1"/>
      </xdr:nvSpPr>
      <xdr:spPr>
        <a:xfrm>
          <a:off x="12547111" y="13203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38,434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61437</xdr:rowOff>
    </xdr:from>
    <xdr:to>
      <xdr:col>23</xdr:col>
      <xdr:colOff>517525</xdr:colOff>
      <xdr:row>98</xdr:row>
      <xdr:rowOff>66698</xdr:rowOff>
    </xdr:to>
    <xdr:cxnSp macro="">
      <xdr:nvCxnSpPr>
        <xdr:cNvPr id="691" name="直線コネクタ 690"/>
        <xdr:cNvCxnSpPr/>
      </xdr:nvCxnSpPr>
      <xdr:spPr>
        <a:xfrm>
          <a:off x="15481300" y="16863537"/>
          <a:ext cx="838200" cy="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80793</xdr:rowOff>
    </xdr:from>
    <xdr:ext cx="599010" cy="259045"/>
    <xdr:sp macro="" textlink="">
      <xdr:nvSpPr>
        <xdr:cNvPr id="692" name="公債費平均値テキスト"/>
        <xdr:cNvSpPr txBox="1"/>
      </xdr:nvSpPr>
      <xdr:spPr>
        <a:xfrm>
          <a:off x="16370300" y="1653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61437</xdr:rowOff>
    </xdr:from>
    <xdr:to>
      <xdr:col>22</xdr:col>
      <xdr:colOff>365125</xdr:colOff>
      <xdr:row>98</xdr:row>
      <xdr:rowOff>64340</xdr:rowOff>
    </xdr:to>
    <xdr:cxnSp macro="">
      <xdr:nvCxnSpPr>
        <xdr:cNvPr id="694" name="直線コネクタ 693"/>
        <xdr:cNvCxnSpPr/>
      </xdr:nvCxnSpPr>
      <xdr:spPr>
        <a:xfrm flipV="1">
          <a:off x="14592300" y="16863537"/>
          <a:ext cx="889000" cy="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170744</xdr:rowOff>
    </xdr:from>
    <xdr:ext cx="599010" cy="259045"/>
    <xdr:sp macro="" textlink="">
      <xdr:nvSpPr>
        <xdr:cNvPr id="696" name="テキスト ボックス 695"/>
        <xdr:cNvSpPr txBox="1"/>
      </xdr:nvSpPr>
      <xdr:spPr>
        <a:xfrm>
          <a:off x="15181794"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64340</xdr:rowOff>
    </xdr:from>
    <xdr:to>
      <xdr:col>21</xdr:col>
      <xdr:colOff>161925</xdr:colOff>
      <xdr:row>98</xdr:row>
      <xdr:rowOff>70355</xdr:rowOff>
    </xdr:to>
    <xdr:cxnSp macro="">
      <xdr:nvCxnSpPr>
        <xdr:cNvPr id="697" name="直線コネクタ 696"/>
        <xdr:cNvCxnSpPr/>
      </xdr:nvCxnSpPr>
      <xdr:spPr>
        <a:xfrm flipV="1">
          <a:off x="13703300" y="16866440"/>
          <a:ext cx="889000" cy="6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159514</xdr:rowOff>
    </xdr:from>
    <xdr:ext cx="599010" cy="259045"/>
    <xdr:sp macro="" textlink="">
      <xdr:nvSpPr>
        <xdr:cNvPr id="699" name="テキスト ボックス 698"/>
        <xdr:cNvSpPr txBox="1"/>
      </xdr:nvSpPr>
      <xdr:spPr>
        <a:xfrm>
          <a:off x="14292794"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69580</xdr:rowOff>
    </xdr:from>
    <xdr:to>
      <xdr:col>19</xdr:col>
      <xdr:colOff>644525</xdr:colOff>
      <xdr:row>98</xdr:row>
      <xdr:rowOff>70355</xdr:rowOff>
    </xdr:to>
    <xdr:cxnSp macro="">
      <xdr:nvCxnSpPr>
        <xdr:cNvPr id="700" name="直線コネクタ 699"/>
        <xdr:cNvCxnSpPr/>
      </xdr:nvCxnSpPr>
      <xdr:spPr>
        <a:xfrm>
          <a:off x="12814300" y="16871680"/>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169508</xdr:rowOff>
    </xdr:from>
    <xdr:ext cx="599010" cy="259045"/>
    <xdr:sp macro="" textlink="">
      <xdr:nvSpPr>
        <xdr:cNvPr id="702" name="テキスト ボックス 701"/>
        <xdr:cNvSpPr txBox="1"/>
      </xdr:nvSpPr>
      <xdr:spPr>
        <a:xfrm>
          <a:off x="13403794" y="16457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15898</xdr:rowOff>
    </xdr:from>
    <xdr:to>
      <xdr:col>23</xdr:col>
      <xdr:colOff>568325</xdr:colOff>
      <xdr:row>98</xdr:row>
      <xdr:rowOff>117498</xdr:rowOff>
    </xdr:to>
    <xdr:sp macro="" textlink="">
      <xdr:nvSpPr>
        <xdr:cNvPr id="710" name="円/楕円 709"/>
        <xdr:cNvSpPr/>
      </xdr:nvSpPr>
      <xdr:spPr>
        <a:xfrm>
          <a:off x="16268700" y="1681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102275</xdr:rowOff>
    </xdr:from>
    <xdr:ext cx="534377" cy="259045"/>
    <xdr:sp macro="" textlink="">
      <xdr:nvSpPr>
        <xdr:cNvPr id="711" name="公債費該当値テキスト"/>
        <xdr:cNvSpPr txBox="1"/>
      </xdr:nvSpPr>
      <xdr:spPr>
        <a:xfrm>
          <a:off x="16370300" y="1673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10637</xdr:rowOff>
    </xdr:from>
    <xdr:to>
      <xdr:col>22</xdr:col>
      <xdr:colOff>415925</xdr:colOff>
      <xdr:row>98</xdr:row>
      <xdr:rowOff>112237</xdr:rowOff>
    </xdr:to>
    <xdr:sp macro="" textlink="">
      <xdr:nvSpPr>
        <xdr:cNvPr id="712" name="円/楕円 711"/>
        <xdr:cNvSpPr/>
      </xdr:nvSpPr>
      <xdr:spPr>
        <a:xfrm>
          <a:off x="15430500" y="1681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103364</xdr:rowOff>
    </xdr:from>
    <xdr:ext cx="534377" cy="259045"/>
    <xdr:sp macro="" textlink="">
      <xdr:nvSpPr>
        <xdr:cNvPr id="713" name="テキスト ボックス 712"/>
        <xdr:cNvSpPr txBox="1"/>
      </xdr:nvSpPr>
      <xdr:spPr>
        <a:xfrm>
          <a:off x="15214111" y="1690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81,083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13540</xdr:rowOff>
    </xdr:from>
    <xdr:to>
      <xdr:col>21</xdr:col>
      <xdr:colOff>212725</xdr:colOff>
      <xdr:row>98</xdr:row>
      <xdr:rowOff>115140</xdr:rowOff>
    </xdr:to>
    <xdr:sp macro="" textlink="">
      <xdr:nvSpPr>
        <xdr:cNvPr id="714" name="円/楕円 713"/>
        <xdr:cNvSpPr/>
      </xdr:nvSpPr>
      <xdr:spPr>
        <a:xfrm>
          <a:off x="14541500" y="168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106267</xdr:rowOff>
    </xdr:from>
    <xdr:ext cx="534377" cy="259045"/>
    <xdr:sp macro="" textlink="">
      <xdr:nvSpPr>
        <xdr:cNvPr id="715" name="テキスト ボックス 714"/>
        <xdr:cNvSpPr txBox="1"/>
      </xdr:nvSpPr>
      <xdr:spPr>
        <a:xfrm>
          <a:off x="14325111" y="1690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19555</xdr:rowOff>
    </xdr:from>
    <xdr:to>
      <xdr:col>20</xdr:col>
      <xdr:colOff>9525</xdr:colOff>
      <xdr:row>98</xdr:row>
      <xdr:rowOff>121155</xdr:rowOff>
    </xdr:to>
    <xdr:sp macro="" textlink="">
      <xdr:nvSpPr>
        <xdr:cNvPr id="716" name="円/楕円 715"/>
        <xdr:cNvSpPr/>
      </xdr:nvSpPr>
      <xdr:spPr>
        <a:xfrm>
          <a:off x="13652500" y="1682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112282</xdr:rowOff>
    </xdr:from>
    <xdr:ext cx="534377" cy="259045"/>
    <xdr:sp macro="" textlink="">
      <xdr:nvSpPr>
        <xdr:cNvPr id="717" name="テキスト ボックス 716"/>
        <xdr:cNvSpPr txBox="1"/>
      </xdr:nvSpPr>
      <xdr:spPr>
        <a:xfrm>
          <a:off x="13436111" y="1691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18780</xdr:rowOff>
    </xdr:from>
    <xdr:to>
      <xdr:col>18</xdr:col>
      <xdr:colOff>492125</xdr:colOff>
      <xdr:row>98</xdr:row>
      <xdr:rowOff>120380</xdr:rowOff>
    </xdr:to>
    <xdr:sp macro="" textlink="">
      <xdr:nvSpPr>
        <xdr:cNvPr id="718" name="円/楕円 717"/>
        <xdr:cNvSpPr/>
      </xdr:nvSpPr>
      <xdr:spPr>
        <a:xfrm>
          <a:off x="12763500" y="1682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111507</xdr:rowOff>
    </xdr:from>
    <xdr:ext cx="534377" cy="259045"/>
    <xdr:sp macro="" textlink="">
      <xdr:nvSpPr>
        <xdr:cNvPr id="719" name="テキスト ボックス 718"/>
        <xdr:cNvSpPr txBox="1"/>
      </xdr:nvSpPr>
      <xdr:spPr>
        <a:xfrm>
          <a:off x="12547111" y="1691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衛生費及び教育費以外については、前年度減又は同じ水準である。衛生費については、ゴミ焼却施設建設に伴う、一部事務組合への負担金の増額により、住民一人当たり１３９，５８３円と対前年度４３，４３１円と増額になっている。また、教育費については、小学校・中学校建設の大規模事業があったことから、住民一人当たり６３４，６３５円と対前年度２４０，１５５円増となっている。こういった特殊な事情により増となっているが、今後、事業費の抑制や他の経費の見直しを図り、類似団体平均と同水準か下回るよう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実質収支額について、対前年度２１．１９％と増となっているが、要因としては、災害や学校建設に係る過年度分の補助金等の受入やその他一般財源充当収入の増によるものである。</a:t>
          </a:r>
        </a:p>
        <a:p>
          <a:r>
            <a:rPr kumimoji="1" lang="ja-JP" altLang="en-US" sz="1400">
              <a:latin typeface="ＭＳ ゴシック" pitchFamily="49" charset="-128"/>
              <a:ea typeface="ＭＳ ゴシック" pitchFamily="49" charset="-128"/>
            </a:rPr>
            <a:t>実質収支比率は３％～５％が望ましいとされていることから、計画的に事業を遂行し、健全な財政運営に努める。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沖縄県大宜味村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各会計ともに黒字となっているが、実質収支比率は３％～５％が望ましいとされているので、適正な実質収支比率になるよう健全な財政運営に努める。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5569020</v>
      </c>
      <c r="BO4" s="409"/>
      <c r="BP4" s="409"/>
      <c r="BQ4" s="409"/>
      <c r="BR4" s="409"/>
      <c r="BS4" s="409"/>
      <c r="BT4" s="409"/>
      <c r="BU4" s="410"/>
      <c r="BV4" s="408">
        <v>4364688</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21.2</v>
      </c>
      <c r="CU4" s="586"/>
      <c r="CV4" s="586"/>
      <c r="CW4" s="586"/>
      <c r="CX4" s="586"/>
      <c r="CY4" s="586"/>
      <c r="CZ4" s="586"/>
      <c r="DA4" s="587"/>
      <c r="DB4" s="585">
        <v>7.6</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5153332</v>
      </c>
      <c r="BO5" s="414"/>
      <c r="BP5" s="414"/>
      <c r="BQ5" s="414"/>
      <c r="BR5" s="414"/>
      <c r="BS5" s="414"/>
      <c r="BT5" s="414"/>
      <c r="BU5" s="415"/>
      <c r="BV5" s="413">
        <v>4136114</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86.9</v>
      </c>
      <c r="CU5" s="384"/>
      <c r="CV5" s="384"/>
      <c r="CW5" s="384"/>
      <c r="CX5" s="384"/>
      <c r="CY5" s="384"/>
      <c r="CZ5" s="384"/>
      <c r="DA5" s="385"/>
      <c r="DB5" s="383">
        <v>91.3</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415688</v>
      </c>
      <c r="BO6" s="414"/>
      <c r="BP6" s="414"/>
      <c r="BQ6" s="414"/>
      <c r="BR6" s="414"/>
      <c r="BS6" s="414"/>
      <c r="BT6" s="414"/>
      <c r="BU6" s="415"/>
      <c r="BV6" s="413">
        <v>228574</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90.5</v>
      </c>
      <c r="CU6" s="560"/>
      <c r="CV6" s="560"/>
      <c r="CW6" s="560"/>
      <c r="CX6" s="560"/>
      <c r="CY6" s="560"/>
      <c r="CZ6" s="560"/>
      <c r="DA6" s="561"/>
      <c r="DB6" s="559">
        <v>94.9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18264</v>
      </c>
      <c r="BO7" s="414"/>
      <c r="BP7" s="414"/>
      <c r="BQ7" s="414"/>
      <c r="BR7" s="414"/>
      <c r="BS7" s="414"/>
      <c r="BT7" s="414"/>
      <c r="BU7" s="415"/>
      <c r="BV7" s="413">
        <v>90435</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1875595</v>
      </c>
      <c r="CU7" s="414"/>
      <c r="CV7" s="414"/>
      <c r="CW7" s="414"/>
      <c r="CX7" s="414"/>
      <c r="CY7" s="414"/>
      <c r="CZ7" s="414"/>
      <c r="DA7" s="415"/>
      <c r="DB7" s="413">
        <v>1816564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397424</v>
      </c>
      <c r="BO8" s="414"/>
      <c r="BP8" s="414"/>
      <c r="BQ8" s="414"/>
      <c r="BR8" s="414"/>
      <c r="BS8" s="414"/>
      <c r="BT8" s="414"/>
      <c r="BU8" s="415"/>
      <c r="BV8" s="413">
        <v>138139</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0.36</v>
      </c>
      <c r="CU8" s="523"/>
      <c r="CV8" s="523"/>
      <c r="CW8" s="523"/>
      <c r="CX8" s="523"/>
      <c r="CY8" s="523"/>
      <c r="CZ8" s="523"/>
      <c r="DA8" s="524"/>
      <c r="DB8" s="522">
        <v>0.28000000000000003</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3060</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259285</v>
      </c>
      <c r="BO9" s="414"/>
      <c r="BP9" s="414"/>
      <c r="BQ9" s="414"/>
      <c r="BR9" s="414"/>
      <c r="BS9" s="414"/>
      <c r="BT9" s="414"/>
      <c r="BU9" s="415"/>
      <c r="BV9" s="413">
        <v>-109099</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8.6</v>
      </c>
      <c r="CU9" s="384"/>
      <c r="CV9" s="384"/>
      <c r="CW9" s="384"/>
      <c r="CX9" s="384"/>
      <c r="CY9" s="384"/>
      <c r="CZ9" s="384"/>
      <c r="DA9" s="385"/>
      <c r="DB9" s="383">
        <v>9.8000000000000007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3221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69070</v>
      </c>
      <c r="BO10" s="414"/>
      <c r="BP10" s="414"/>
      <c r="BQ10" s="414"/>
      <c r="BR10" s="414"/>
      <c r="BS10" s="414"/>
      <c r="BT10" s="414"/>
      <c r="BU10" s="415"/>
      <c r="BV10" s="413">
        <v>124065</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77</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3157</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63287</v>
      </c>
      <c r="BO12" s="414"/>
      <c r="BP12" s="414"/>
      <c r="BQ12" s="414"/>
      <c r="BR12" s="414"/>
      <c r="BS12" s="414"/>
      <c r="BT12" s="414"/>
      <c r="BU12" s="415"/>
      <c r="BV12" s="413">
        <v>111500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3143</v>
      </c>
      <c r="S13" s="515"/>
      <c r="T13" s="515"/>
      <c r="U13" s="515"/>
      <c r="V13" s="516"/>
      <c r="W13" s="502" t="s">
        <v>120</v>
      </c>
      <c r="X13" s="426"/>
      <c r="Y13" s="426"/>
      <c r="Z13" s="426"/>
      <c r="AA13" s="426"/>
      <c r="AB13" s="427"/>
      <c r="AC13" s="389">
        <v>289</v>
      </c>
      <c r="AD13" s="390"/>
      <c r="AE13" s="390"/>
      <c r="AF13" s="390"/>
      <c r="AG13" s="391"/>
      <c r="AH13" s="389">
        <v>344</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265068</v>
      </c>
      <c r="BO13" s="414"/>
      <c r="BP13" s="414"/>
      <c r="BQ13" s="414"/>
      <c r="BR13" s="414"/>
      <c r="BS13" s="414"/>
      <c r="BT13" s="414"/>
      <c r="BU13" s="415"/>
      <c r="BV13" s="413">
        <v>-96534</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5.5</v>
      </c>
      <c r="CU13" s="384"/>
      <c r="CV13" s="384"/>
      <c r="CW13" s="384"/>
      <c r="CX13" s="384"/>
      <c r="CY13" s="384"/>
      <c r="CZ13" s="384"/>
      <c r="DA13" s="385"/>
      <c r="DB13" s="383">
        <v>6.2</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125</v>
      </c>
      <c r="M14" s="543"/>
      <c r="N14" s="543"/>
      <c r="O14" s="543"/>
      <c r="P14" s="543"/>
      <c r="Q14" s="544"/>
      <c r="R14" s="514">
        <v>3278</v>
      </c>
      <c r="S14" s="515"/>
      <c r="T14" s="515"/>
      <c r="U14" s="515"/>
      <c r="V14" s="516"/>
      <c r="W14" s="517"/>
      <c r="X14" s="429"/>
      <c r="Y14" s="429"/>
      <c r="Z14" s="429"/>
      <c r="AA14" s="429"/>
      <c r="AB14" s="430"/>
      <c r="AC14" s="507">
        <v>22.8</v>
      </c>
      <c r="AD14" s="508"/>
      <c r="AE14" s="508"/>
      <c r="AF14" s="508"/>
      <c r="AG14" s="509"/>
      <c r="AH14" s="507">
        <v>24.3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3263</v>
      </c>
      <c r="S15" s="515"/>
      <c r="T15" s="515"/>
      <c r="U15" s="515"/>
      <c r="V15" s="516"/>
      <c r="W15" s="502" t="s">
        <v>127</v>
      </c>
      <c r="X15" s="426"/>
      <c r="Y15" s="426"/>
      <c r="Z15" s="426"/>
      <c r="AA15" s="426"/>
      <c r="AB15" s="427"/>
      <c r="AC15" s="389">
        <v>254</v>
      </c>
      <c r="AD15" s="390"/>
      <c r="AE15" s="390"/>
      <c r="AF15" s="390"/>
      <c r="AG15" s="391"/>
      <c r="AH15" s="389">
        <v>343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594224</v>
      </c>
      <c r="BO15" s="409"/>
      <c r="BP15" s="409"/>
      <c r="BQ15" s="409"/>
      <c r="BR15" s="409"/>
      <c r="BS15" s="409"/>
      <c r="BT15" s="409"/>
      <c r="BU15" s="410"/>
      <c r="BV15" s="408">
        <v>569041</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20</v>
      </c>
      <c r="AD16" s="508"/>
      <c r="AE16" s="508"/>
      <c r="AF16" s="508"/>
      <c r="AG16" s="509"/>
      <c r="AH16" s="507">
        <v>24.2</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1621212</v>
      </c>
      <c r="BO16" s="414"/>
      <c r="BP16" s="414"/>
      <c r="BQ16" s="414"/>
      <c r="BR16" s="414"/>
      <c r="BS16" s="414"/>
      <c r="BT16" s="414"/>
      <c r="BU16" s="415"/>
      <c r="BV16" s="413">
        <v>1572446</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133</v>
      </c>
      <c r="N17" s="497"/>
      <c r="O17" s="497"/>
      <c r="P17" s="497"/>
      <c r="Q17" s="498"/>
      <c r="R17" s="499" t="s">
        <v>131</v>
      </c>
      <c r="S17" s="500"/>
      <c r="T17" s="500"/>
      <c r="U17" s="500"/>
      <c r="V17" s="501"/>
      <c r="W17" s="502" t="s">
        <v>134</v>
      </c>
      <c r="X17" s="426"/>
      <c r="Y17" s="426"/>
      <c r="Z17" s="426"/>
      <c r="AA17" s="426"/>
      <c r="AB17" s="427"/>
      <c r="AC17" s="389">
        <v>725</v>
      </c>
      <c r="AD17" s="390"/>
      <c r="AE17" s="390"/>
      <c r="AF17" s="390"/>
      <c r="AG17" s="391"/>
      <c r="AH17" s="389">
        <v>730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771971</v>
      </c>
      <c r="BO17" s="414"/>
      <c r="BP17" s="414"/>
      <c r="BQ17" s="414"/>
      <c r="BR17" s="414"/>
      <c r="BS17" s="414"/>
      <c r="BT17" s="414"/>
      <c r="BU17" s="415"/>
      <c r="BV17" s="413">
        <v>744098</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63.55</v>
      </c>
      <c r="M18" s="478"/>
      <c r="N18" s="478"/>
      <c r="O18" s="478"/>
      <c r="P18" s="478"/>
      <c r="Q18" s="478"/>
      <c r="R18" s="479"/>
      <c r="S18" s="479"/>
      <c r="T18" s="479"/>
      <c r="U18" s="479"/>
      <c r="V18" s="480"/>
      <c r="W18" s="494"/>
      <c r="X18" s="495"/>
      <c r="Y18" s="495"/>
      <c r="Z18" s="495"/>
      <c r="AA18" s="495"/>
      <c r="AB18" s="503"/>
      <c r="AC18" s="377">
        <v>57.2</v>
      </c>
      <c r="AD18" s="378"/>
      <c r="AE18" s="378"/>
      <c r="AF18" s="378"/>
      <c r="AG18" s="481"/>
      <c r="AH18" s="377">
        <v>51.5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1643421</v>
      </c>
      <c r="BO18" s="414"/>
      <c r="BP18" s="414"/>
      <c r="BQ18" s="414"/>
      <c r="BR18" s="414"/>
      <c r="BS18" s="414"/>
      <c r="BT18" s="414"/>
      <c r="BU18" s="415"/>
      <c r="BV18" s="413">
        <v>1660343</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48</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2439982</v>
      </c>
      <c r="BO19" s="414"/>
      <c r="BP19" s="414"/>
      <c r="BQ19" s="414"/>
      <c r="BR19" s="414"/>
      <c r="BS19" s="414"/>
      <c r="BT19" s="414"/>
      <c r="BU19" s="415"/>
      <c r="BV19" s="413">
        <v>2337577</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1262</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4334676</v>
      </c>
      <c r="BO23" s="414"/>
      <c r="BP23" s="414"/>
      <c r="BQ23" s="414"/>
      <c r="BR23" s="414"/>
      <c r="BS23" s="414"/>
      <c r="BT23" s="414"/>
      <c r="BU23" s="415"/>
      <c r="BV23" s="413">
        <v>3384517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7200</v>
      </c>
      <c r="R24" s="390"/>
      <c r="S24" s="390"/>
      <c r="T24" s="390"/>
      <c r="U24" s="390"/>
      <c r="V24" s="391"/>
      <c r="W24" s="455"/>
      <c r="X24" s="446"/>
      <c r="Y24" s="447"/>
      <c r="Z24" s="386" t="s">
        <v>150</v>
      </c>
      <c r="AA24" s="387"/>
      <c r="AB24" s="387"/>
      <c r="AC24" s="387"/>
      <c r="AD24" s="387"/>
      <c r="AE24" s="387"/>
      <c r="AF24" s="387"/>
      <c r="AG24" s="388"/>
      <c r="AH24" s="389">
        <v>68</v>
      </c>
      <c r="AI24" s="390"/>
      <c r="AJ24" s="390"/>
      <c r="AK24" s="390"/>
      <c r="AL24" s="391"/>
      <c r="AM24" s="389">
        <v>185776</v>
      </c>
      <c r="AN24" s="390"/>
      <c r="AO24" s="390"/>
      <c r="AP24" s="390"/>
      <c r="AQ24" s="390"/>
      <c r="AR24" s="391"/>
      <c r="AS24" s="389">
        <v>2732</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3875481</v>
      </c>
      <c r="BO24" s="414"/>
      <c r="BP24" s="414"/>
      <c r="BQ24" s="414"/>
      <c r="BR24" s="414"/>
      <c r="BS24" s="414"/>
      <c r="BT24" s="414"/>
      <c r="BU24" s="415"/>
      <c r="BV24" s="413">
        <v>3092158</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5840</v>
      </c>
      <c r="R25" s="390"/>
      <c r="S25" s="390"/>
      <c r="T25" s="390"/>
      <c r="U25" s="390"/>
      <c r="V25" s="391"/>
      <c r="W25" s="455"/>
      <c r="X25" s="446"/>
      <c r="Y25" s="447"/>
      <c r="Z25" s="386" t="s">
        <v>153</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1447</v>
      </c>
      <c r="BO25" s="409"/>
      <c r="BP25" s="409"/>
      <c r="BQ25" s="409"/>
      <c r="BR25" s="409"/>
      <c r="BS25" s="409"/>
      <c r="BT25" s="409"/>
      <c r="BU25" s="410"/>
      <c r="BV25" s="408">
        <v>1467069</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5480</v>
      </c>
      <c r="R26" s="390"/>
      <c r="S26" s="390"/>
      <c r="T26" s="390"/>
      <c r="U26" s="390"/>
      <c r="V26" s="391"/>
      <c r="W26" s="455"/>
      <c r="X26" s="446"/>
      <c r="Y26" s="447"/>
      <c r="Z26" s="386" t="s">
        <v>156</v>
      </c>
      <c r="AA26" s="468"/>
      <c r="AB26" s="468"/>
      <c r="AC26" s="468"/>
      <c r="AD26" s="468"/>
      <c r="AE26" s="468"/>
      <c r="AF26" s="468"/>
      <c r="AG26" s="469"/>
      <c r="AH26" s="389">
        <v>4</v>
      </c>
      <c r="AI26" s="390"/>
      <c r="AJ26" s="390"/>
      <c r="AK26" s="390"/>
      <c r="AL26" s="391"/>
      <c r="AM26" s="389">
        <v>11564</v>
      </c>
      <c r="AN26" s="390"/>
      <c r="AO26" s="390"/>
      <c r="AP26" s="390"/>
      <c r="AQ26" s="390"/>
      <c r="AR26" s="391"/>
      <c r="AS26" s="389">
        <v>2891</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2630</v>
      </c>
      <c r="R27" s="390"/>
      <c r="S27" s="390"/>
      <c r="T27" s="390"/>
      <c r="U27" s="390"/>
      <c r="V27" s="391"/>
      <c r="W27" s="455"/>
      <c r="X27" s="446"/>
      <c r="Y27" s="447"/>
      <c r="Z27" s="386" t="s">
        <v>159</v>
      </c>
      <c r="AA27" s="387"/>
      <c r="AB27" s="387"/>
      <c r="AC27" s="387"/>
      <c r="AD27" s="387"/>
      <c r="AE27" s="387"/>
      <c r="AF27" s="387"/>
      <c r="AG27" s="388"/>
      <c r="AH27" s="389">
        <v>2</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8371</v>
      </c>
      <c r="BO27" s="417"/>
      <c r="BP27" s="417"/>
      <c r="BQ27" s="417"/>
      <c r="BR27" s="417"/>
      <c r="BS27" s="417"/>
      <c r="BT27" s="417"/>
      <c r="BU27" s="418"/>
      <c r="BV27" s="416">
        <v>8362</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2180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240583</v>
      </c>
      <c r="BO28" s="409"/>
      <c r="BP28" s="409"/>
      <c r="BQ28" s="409"/>
      <c r="BR28" s="409"/>
      <c r="BS28" s="409"/>
      <c r="BT28" s="409"/>
      <c r="BU28" s="410"/>
      <c r="BV28" s="408">
        <v>234800</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8</v>
      </c>
      <c r="M29" s="390"/>
      <c r="N29" s="390"/>
      <c r="O29" s="390"/>
      <c r="P29" s="391"/>
      <c r="Q29" s="389">
        <v>2030</v>
      </c>
      <c r="R29" s="390"/>
      <c r="S29" s="390"/>
      <c r="T29" s="390"/>
      <c r="U29" s="390"/>
      <c r="V29" s="391"/>
      <c r="W29" s="456"/>
      <c r="X29" s="457"/>
      <c r="Y29" s="458"/>
      <c r="Z29" s="386" t="s">
        <v>167</v>
      </c>
      <c r="AA29" s="387"/>
      <c r="AB29" s="387"/>
      <c r="AC29" s="387"/>
      <c r="AD29" s="387"/>
      <c r="AE29" s="387"/>
      <c r="AF29" s="387"/>
      <c r="AG29" s="388"/>
      <c r="AH29" s="389">
        <v>70</v>
      </c>
      <c r="AI29" s="390"/>
      <c r="AJ29" s="390"/>
      <c r="AK29" s="390"/>
      <c r="AL29" s="391"/>
      <c r="AM29" s="389">
        <v>193653</v>
      </c>
      <c r="AN29" s="390"/>
      <c r="AO29" s="390"/>
      <c r="AP29" s="390"/>
      <c r="AQ29" s="390"/>
      <c r="AR29" s="391"/>
      <c r="AS29" s="389">
        <v>2766</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5190</v>
      </c>
      <c r="BO29" s="414"/>
      <c r="BP29" s="414"/>
      <c r="BQ29" s="414"/>
      <c r="BR29" s="414"/>
      <c r="BS29" s="414"/>
      <c r="BT29" s="414"/>
      <c r="BU29" s="415"/>
      <c r="BV29" s="413">
        <v>5184</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97.6</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2182557</v>
      </c>
      <c r="BO30" s="417"/>
      <c r="BP30" s="417"/>
      <c r="BQ30" s="417"/>
      <c r="BR30" s="417"/>
      <c r="BS30" s="417"/>
      <c r="BT30" s="417"/>
      <c r="BU30" s="418"/>
      <c r="BV30" s="416">
        <v>2078772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4</v>
      </c>
      <c r="AN34" s="373"/>
      <c r="AO34" s="372" t="str">
        <f>IF('各会計、関係団体の財政状況及び健全化判断比率'!B30="","",'各会計、関係団体の財政状況及び健全化判断比率'!B30)</f>
        <v>工業用水道事業会計</v>
      </c>
      <c r="AP34" s="372"/>
      <c r="AQ34" s="372"/>
      <c r="AR34" s="372"/>
      <c r="AS34" s="372"/>
      <c r="AT34" s="372"/>
      <c r="AU34" s="372"/>
      <c r="AV34" s="372"/>
      <c r="AW34" s="372"/>
      <c r="AX34" s="372"/>
      <c r="AY34" s="372"/>
      <c r="AZ34" s="372"/>
      <c r="BA34" s="372"/>
      <c r="BB34" s="372"/>
      <c r="BC34" s="372"/>
      <c r="BD34" s="165"/>
      <c r="BE34" s="373">
        <f>IF(BG34="","",MAX(C34:D43,U34:V43,AM34:AN43)+1)</f>
        <v>5</v>
      </c>
      <c r="BF34" s="373"/>
      <c r="BG34" s="372" t="str">
        <f>IF('各会計、関係団体の財政状況及び健全化判断比率'!B31="","",'各会計、関係団体の財政状況及び健全化判断比率'!B31)</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国頭地区行政事務組合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後期高齢者医療特別会計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6</v>
      </c>
      <c r="BF35" s="373"/>
      <c r="BG35" s="372" t="str">
        <f>IF('各会計、関係団体の財政状況及び健全化判断比率'!B32="","",'各会計、関係団体の財政状況及び健全化判断比率'!B32)</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沖縄県市町村総合事務組合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t="str">
        <f t="shared" ref="U36:U43" si="4">IF(W36="","",U35+1)</f>
        <v/>
      </c>
      <c r="V36" s="373"/>
      <c r="W36" s="372"/>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北部広域市町村圏事務組合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沖縄県介護保険広域連合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沖縄県後期高齢者医療広域連合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沖縄県介護保険広域連合(特別会計)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沖縄県後期高齢者医療広域連合(事業勘定)</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沖縄県町村交通災害共済組合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沖縄県市町村自治会館管理組合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534</v>
      </c>
      <c r="D34" s="1181"/>
      <c r="E34" s="1182"/>
      <c r="F34" s="32">
        <v>7.49</v>
      </c>
      <c r="G34" s="33">
        <v>28.82</v>
      </c>
      <c r="H34" s="33">
        <v>13.41</v>
      </c>
      <c r="I34" s="33">
        <v>7.6</v>
      </c>
      <c r="J34" s="34">
        <v>21.18</v>
      </c>
      <c r="K34" s="22"/>
      <c r="L34" s="22"/>
      <c r="M34" s="22"/>
      <c r="N34" s="22"/>
      <c r="O34" s="22"/>
      <c r="P34" s="22"/>
    </row>
    <row r="35" spans="1:16" ht="39" customHeight="1" x14ac:dyDescent="0.15">
      <c r="A35" s="22"/>
      <c r="B35" s="35"/>
      <c r="C35" s="1175" t="s">
        <v>535</v>
      </c>
      <c r="D35" s="1176"/>
      <c r="E35" s="1177"/>
      <c r="F35" s="36">
        <v>3.13</v>
      </c>
      <c r="G35" s="37">
        <v>3.81</v>
      </c>
      <c r="H35" s="37">
        <v>4.8499999999999996</v>
      </c>
      <c r="I35" s="37">
        <v>4.2300000000000004</v>
      </c>
      <c r="J35" s="38">
        <v>1.64</v>
      </c>
      <c r="K35" s="22"/>
      <c r="L35" s="22"/>
      <c r="M35" s="22"/>
      <c r="N35" s="22"/>
      <c r="O35" s="22"/>
      <c r="P35" s="22"/>
    </row>
    <row r="36" spans="1:16" ht="39" customHeight="1" x14ac:dyDescent="0.15">
      <c r="A36" s="22"/>
      <c r="B36" s="35"/>
      <c r="C36" s="1175" t="s">
        <v>536</v>
      </c>
      <c r="D36" s="1176"/>
      <c r="E36" s="1177"/>
      <c r="F36" s="36" t="s">
        <v>486</v>
      </c>
      <c r="G36" s="37" t="s">
        <v>486</v>
      </c>
      <c r="H36" s="37">
        <v>0.11</v>
      </c>
      <c r="I36" s="37">
        <v>0.23</v>
      </c>
      <c r="J36" s="38">
        <v>0.28999999999999998</v>
      </c>
      <c r="K36" s="22"/>
      <c r="L36" s="22"/>
      <c r="M36" s="22"/>
      <c r="N36" s="22"/>
      <c r="O36" s="22"/>
      <c r="P36" s="22"/>
    </row>
    <row r="37" spans="1:16" ht="39" customHeight="1" x14ac:dyDescent="0.15">
      <c r="A37" s="22"/>
      <c r="B37" s="35"/>
      <c r="C37" s="1175" t="s">
        <v>537</v>
      </c>
      <c r="D37" s="1176"/>
      <c r="E37" s="1177"/>
      <c r="F37" s="36">
        <v>0.28000000000000003</v>
      </c>
      <c r="G37" s="37">
        <v>0.56000000000000005</v>
      </c>
      <c r="H37" s="37">
        <v>0.26</v>
      </c>
      <c r="I37" s="37">
        <v>0.31</v>
      </c>
      <c r="J37" s="38">
        <v>0.24</v>
      </c>
      <c r="K37" s="22"/>
      <c r="L37" s="22"/>
      <c r="M37" s="22"/>
      <c r="N37" s="22"/>
      <c r="O37" s="22"/>
      <c r="P37" s="22"/>
    </row>
    <row r="38" spans="1:16" ht="39" customHeight="1" x14ac:dyDescent="0.15">
      <c r="A38" s="22"/>
      <c r="B38" s="35"/>
      <c r="C38" s="1175" t="s">
        <v>538</v>
      </c>
      <c r="D38" s="1176"/>
      <c r="E38" s="1177"/>
      <c r="F38" s="36">
        <v>0.13</v>
      </c>
      <c r="G38" s="37">
        <v>0.09</v>
      </c>
      <c r="H38" s="37">
        <v>0.15</v>
      </c>
      <c r="I38" s="37">
        <v>7.0000000000000007E-2</v>
      </c>
      <c r="J38" s="38">
        <v>0.06</v>
      </c>
      <c r="K38" s="22"/>
      <c r="L38" s="22"/>
      <c r="M38" s="22"/>
      <c r="N38" s="22"/>
      <c r="O38" s="22"/>
      <c r="P38" s="22"/>
    </row>
    <row r="39" spans="1:16" ht="39" customHeight="1" x14ac:dyDescent="0.15">
      <c r="A39" s="22"/>
      <c r="B39" s="35"/>
      <c r="C39" s="1175" t="s">
        <v>539</v>
      </c>
      <c r="D39" s="1176"/>
      <c r="E39" s="1177"/>
      <c r="F39" s="36">
        <v>0.05</v>
      </c>
      <c r="G39" s="37">
        <v>0</v>
      </c>
      <c r="H39" s="37">
        <v>0.01</v>
      </c>
      <c r="I39" s="37">
        <v>0.02</v>
      </c>
      <c r="J39" s="38">
        <v>0.02</v>
      </c>
      <c r="K39" s="22"/>
      <c r="L39" s="22"/>
      <c r="M39" s="22"/>
      <c r="N39" s="22"/>
      <c r="O39" s="22"/>
      <c r="P39" s="22"/>
    </row>
    <row r="40" spans="1:16" ht="39" customHeight="1" x14ac:dyDescent="0.15">
      <c r="A40" s="22"/>
      <c r="B40" s="35"/>
      <c r="C40" s="1175"/>
      <c r="D40" s="1176"/>
      <c r="E40" s="1177"/>
      <c r="F40" s="36"/>
      <c r="G40" s="37"/>
      <c r="H40" s="37"/>
      <c r="I40" s="37"/>
      <c r="J40" s="38"/>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540</v>
      </c>
      <c r="D42" s="1176"/>
      <c r="E42" s="1177"/>
      <c r="F42" s="36" t="s">
        <v>486</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t="s">
        <v>486</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258</v>
      </c>
      <c r="L45" s="60">
        <v>256</v>
      </c>
      <c r="M45" s="60">
        <v>262</v>
      </c>
      <c r="N45" s="60">
        <v>265</v>
      </c>
      <c r="O45" s="61">
        <v>246</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57</v>
      </c>
      <c r="L48" s="64">
        <v>60</v>
      </c>
      <c r="M48" s="64">
        <v>58</v>
      </c>
      <c r="N48" s="64">
        <v>54</v>
      </c>
      <c r="O48" s="65">
        <v>50</v>
      </c>
      <c r="P48" s="48"/>
      <c r="Q48" s="48"/>
      <c r="R48" s="48"/>
      <c r="S48" s="48"/>
      <c r="T48" s="48"/>
      <c r="U48" s="48"/>
    </row>
    <row r="49" spans="1:21" ht="30.75" customHeight="1" x14ac:dyDescent="0.15">
      <c r="A49" s="48"/>
      <c r="B49" s="1193"/>
      <c r="C49" s="1194"/>
      <c r="D49" s="62"/>
      <c r="E49" s="1185" t="s">
        <v>15</v>
      </c>
      <c r="F49" s="1185"/>
      <c r="G49" s="1185"/>
      <c r="H49" s="1185"/>
      <c r="I49" s="1185"/>
      <c r="J49" s="1186"/>
      <c r="K49" s="63">
        <v>29</v>
      </c>
      <c r="L49" s="64">
        <v>30</v>
      </c>
      <c r="M49" s="64">
        <v>20</v>
      </c>
      <c r="N49" s="64">
        <v>20</v>
      </c>
      <c r="O49" s="65">
        <v>35</v>
      </c>
      <c r="P49" s="48"/>
      <c r="Q49" s="48"/>
      <c r="R49" s="48"/>
      <c r="S49" s="48"/>
      <c r="T49" s="48"/>
      <c r="U49" s="48"/>
    </row>
    <row r="50" spans="1:21" ht="30.75" customHeight="1" x14ac:dyDescent="0.15">
      <c r="A50" s="48"/>
      <c r="B50" s="1193"/>
      <c r="C50" s="1194"/>
      <c r="D50" s="62"/>
      <c r="E50" s="1185" t="s">
        <v>16</v>
      </c>
      <c r="F50" s="1185"/>
      <c r="G50" s="1185"/>
      <c r="H50" s="1185"/>
      <c r="I50" s="1185"/>
      <c r="J50" s="1186"/>
      <c r="K50" s="63" t="s">
        <v>486</v>
      </c>
      <c r="L50" s="64" t="s">
        <v>486</v>
      </c>
      <c r="M50" s="64" t="s">
        <v>486</v>
      </c>
      <c r="N50" s="64" t="s">
        <v>486</v>
      </c>
      <c r="O50" s="65" t="s">
        <v>486</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v>0</v>
      </c>
      <c r="M51" s="64">
        <v>0</v>
      </c>
      <c r="N51" s="64">
        <v>1</v>
      </c>
      <c r="O51" s="65">
        <v>2</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229</v>
      </c>
      <c r="L52" s="64">
        <v>231</v>
      </c>
      <c r="M52" s="64">
        <v>243</v>
      </c>
      <c r="N52" s="64">
        <v>256</v>
      </c>
      <c r="O52" s="65">
        <v>243</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115</v>
      </c>
      <c r="L53" s="69">
        <v>115</v>
      </c>
      <c r="M53" s="69">
        <v>97</v>
      </c>
      <c r="N53" s="69">
        <v>84</v>
      </c>
      <c r="O53" s="70">
        <v>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37"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2771</v>
      </c>
      <c r="J41" s="83">
        <v>2860</v>
      </c>
      <c r="K41" s="83">
        <v>3032</v>
      </c>
      <c r="L41" s="83">
        <v>3385</v>
      </c>
      <c r="M41" s="84">
        <v>4335</v>
      </c>
    </row>
    <row r="42" spans="2:13" ht="27.75" customHeight="1" x14ac:dyDescent="0.15">
      <c r="B42" s="1201"/>
      <c r="C42" s="1202"/>
      <c r="D42" s="85"/>
      <c r="E42" s="1205" t="s">
        <v>25</v>
      </c>
      <c r="F42" s="1205"/>
      <c r="G42" s="1205"/>
      <c r="H42" s="1206"/>
      <c r="I42" s="86" t="s">
        <v>486</v>
      </c>
      <c r="J42" s="87" t="s">
        <v>486</v>
      </c>
      <c r="K42" s="87">
        <v>0</v>
      </c>
      <c r="L42" s="87">
        <v>0</v>
      </c>
      <c r="M42" s="88">
        <v>2</v>
      </c>
    </row>
    <row r="43" spans="2:13" ht="27.75" customHeight="1" x14ac:dyDescent="0.15">
      <c r="B43" s="1201"/>
      <c r="C43" s="1202"/>
      <c r="D43" s="85"/>
      <c r="E43" s="1205" t="s">
        <v>26</v>
      </c>
      <c r="F43" s="1205"/>
      <c r="G43" s="1205"/>
      <c r="H43" s="1206"/>
      <c r="I43" s="86">
        <v>605</v>
      </c>
      <c r="J43" s="87">
        <v>564</v>
      </c>
      <c r="K43" s="87">
        <v>520</v>
      </c>
      <c r="L43" s="87">
        <v>479</v>
      </c>
      <c r="M43" s="88">
        <v>431</v>
      </c>
    </row>
    <row r="44" spans="2:13" ht="27.75" customHeight="1" x14ac:dyDescent="0.15">
      <c r="B44" s="1201"/>
      <c r="C44" s="1202"/>
      <c r="D44" s="85"/>
      <c r="E44" s="1205" t="s">
        <v>27</v>
      </c>
      <c r="F44" s="1205"/>
      <c r="G44" s="1205"/>
      <c r="H44" s="1206"/>
      <c r="I44" s="86">
        <v>237</v>
      </c>
      <c r="J44" s="87">
        <v>212</v>
      </c>
      <c r="K44" s="87">
        <v>185</v>
      </c>
      <c r="L44" s="87">
        <v>190</v>
      </c>
      <c r="M44" s="88">
        <v>274</v>
      </c>
    </row>
    <row r="45" spans="2:13" ht="27.75" customHeight="1" x14ac:dyDescent="0.15">
      <c r="B45" s="1201"/>
      <c r="C45" s="1202"/>
      <c r="D45" s="85"/>
      <c r="E45" s="1205" t="s">
        <v>28</v>
      </c>
      <c r="F45" s="1205"/>
      <c r="G45" s="1205"/>
      <c r="H45" s="1206"/>
      <c r="I45" s="86">
        <v>417</v>
      </c>
      <c r="J45" s="87">
        <v>417</v>
      </c>
      <c r="K45" s="87">
        <v>352</v>
      </c>
      <c r="L45" s="87">
        <v>246</v>
      </c>
      <c r="M45" s="88">
        <v>220</v>
      </c>
    </row>
    <row r="46" spans="2:13" ht="27.75" customHeight="1" x14ac:dyDescent="0.15">
      <c r="B46" s="1201"/>
      <c r="C46" s="1202"/>
      <c r="D46" s="85"/>
      <c r="E46" s="1205" t="s">
        <v>29</v>
      </c>
      <c r="F46" s="1205"/>
      <c r="G46" s="1205"/>
      <c r="H46" s="1206"/>
      <c r="I46" s="86" t="s">
        <v>486</v>
      </c>
      <c r="J46" s="87" t="s">
        <v>486</v>
      </c>
      <c r="K46" s="87" t="s">
        <v>486</v>
      </c>
      <c r="L46" s="87" t="s">
        <v>486</v>
      </c>
      <c r="M46" s="88" t="s">
        <v>486</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2600</v>
      </c>
      <c r="J49" s="87">
        <v>1996</v>
      </c>
      <c r="K49" s="87">
        <v>2340</v>
      </c>
      <c r="L49" s="87">
        <v>2323</v>
      </c>
      <c r="M49" s="88">
        <v>2382</v>
      </c>
    </row>
    <row r="50" spans="2:13" ht="27.75" customHeight="1" x14ac:dyDescent="0.15">
      <c r="B50" s="1201"/>
      <c r="C50" s="1202"/>
      <c r="D50" s="85"/>
      <c r="E50" s="1205" t="s">
        <v>34</v>
      </c>
      <c r="F50" s="1205"/>
      <c r="G50" s="1205"/>
      <c r="H50" s="1206"/>
      <c r="I50" s="86">
        <v>272</v>
      </c>
      <c r="J50" s="87">
        <v>283</v>
      </c>
      <c r="K50" s="87">
        <v>325</v>
      </c>
      <c r="L50" s="87">
        <v>362</v>
      </c>
      <c r="M50" s="88">
        <v>470</v>
      </c>
    </row>
    <row r="51" spans="2:13" ht="27.75" customHeight="1" x14ac:dyDescent="0.15">
      <c r="B51" s="1203"/>
      <c r="C51" s="1204"/>
      <c r="D51" s="85"/>
      <c r="E51" s="1205" t="s">
        <v>35</v>
      </c>
      <c r="F51" s="1205"/>
      <c r="G51" s="1205"/>
      <c r="H51" s="1206"/>
      <c r="I51" s="86">
        <v>2150</v>
      </c>
      <c r="J51" s="87">
        <v>2158</v>
      </c>
      <c r="K51" s="87">
        <v>2328</v>
      </c>
      <c r="L51" s="87">
        <v>2276</v>
      </c>
      <c r="M51" s="88">
        <v>3120</v>
      </c>
    </row>
    <row r="52" spans="2:13" ht="27.75" customHeight="1" thickBot="1" x14ac:dyDescent="0.2">
      <c r="B52" s="1207" t="s">
        <v>36</v>
      </c>
      <c r="C52" s="1208"/>
      <c r="D52" s="90"/>
      <c r="E52" s="1209" t="s">
        <v>37</v>
      </c>
      <c r="F52" s="1209"/>
      <c r="G52" s="1209"/>
      <c r="H52" s="1210"/>
      <c r="I52" s="91">
        <v>-991</v>
      </c>
      <c r="J52" s="92">
        <v>-385</v>
      </c>
      <c r="K52" s="92">
        <v>-904</v>
      </c>
      <c r="L52" s="92">
        <v>-662</v>
      </c>
      <c r="M52" s="93">
        <v>-711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2" zoomScaleNormal="100" zoomScaleSheetLayoutView="55" workbookViewId="0">
      <selection activeCell="F63" sqref="F63"/>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29"/>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38"/>
      <c r="H50" s="1239"/>
      <c r="I50" s="1239"/>
      <c r="J50" s="1240"/>
      <c r="K50" s="354" t="s">
        <v>526</v>
      </c>
      <c r="L50" s="354" t="s">
        <v>527</v>
      </c>
      <c r="M50" s="354" t="s">
        <v>528</v>
      </c>
      <c r="N50" s="354" t="s">
        <v>529</v>
      </c>
      <c r="O50" s="354" t="s">
        <v>530</v>
      </c>
    </row>
    <row r="51" spans="1:17" x14ac:dyDescent="0.15">
      <c r="B51" s="248"/>
      <c r="C51" s="244"/>
      <c r="D51" s="244"/>
      <c r="E51" s="244"/>
      <c r="F51" s="244"/>
      <c r="G51" s="1241" t="s">
        <v>555</v>
      </c>
      <c r="H51" s="1242"/>
      <c r="I51" s="1247" t="s">
        <v>556</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557</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558</v>
      </c>
      <c r="H55" s="1222"/>
      <c r="I55" s="1227" t="s">
        <v>556</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559</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560</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29" t="s">
        <v>563</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561</v>
      </c>
      <c r="I71" s="368"/>
      <c r="J71" s="364"/>
      <c r="K71" s="364"/>
      <c r="L71" s="365"/>
      <c r="M71" s="364"/>
      <c r="N71" s="365"/>
      <c r="O71" s="366"/>
    </row>
    <row r="72" spans="2:30" x14ac:dyDescent="0.15">
      <c r="B72" s="248"/>
      <c r="C72" s="244"/>
      <c r="D72" s="244"/>
      <c r="E72" s="244"/>
      <c r="F72" s="244"/>
      <c r="G72" s="1238"/>
      <c r="H72" s="1239"/>
      <c r="I72" s="1239"/>
      <c r="J72" s="1240"/>
      <c r="K72" s="354" t="s">
        <v>526</v>
      </c>
      <c r="L72" s="354" t="s">
        <v>527</v>
      </c>
      <c r="M72" s="354" t="s">
        <v>528</v>
      </c>
      <c r="N72" s="354" t="s">
        <v>529</v>
      </c>
      <c r="O72" s="354" t="s">
        <v>530</v>
      </c>
    </row>
    <row r="73" spans="2:30" x14ac:dyDescent="0.15">
      <c r="B73" s="248"/>
      <c r="C73" s="244"/>
      <c r="D73" s="244"/>
      <c r="E73" s="244"/>
      <c r="F73" s="244"/>
      <c r="G73" s="1241" t="s">
        <v>555</v>
      </c>
      <c r="H73" s="1242"/>
      <c r="I73" s="1247" t="s">
        <v>556</v>
      </c>
      <c r="J73" s="1247"/>
      <c r="K73" s="1228"/>
      <c r="L73" s="1228"/>
      <c r="M73" s="1215"/>
      <c r="N73" s="1215"/>
      <c r="O73" s="1215"/>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562</v>
      </c>
      <c r="J75" s="1227"/>
      <c r="K75" s="1219">
        <v>8.5</v>
      </c>
      <c r="L75" s="1219">
        <v>7.8</v>
      </c>
      <c r="M75" s="1219">
        <v>7.1</v>
      </c>
      <c r="N75" s="1219">
        <v>6.2</v>
      </c>
      <c r="O75" s="1219">
        <v>5.5</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558</v>
      </c>
      <c r="H77" s="1222"/>
      <c r="I77" s="1227" t="s">
        <v>556</v>
      </c>
      <c r="J77" s="1227"/>
      <c r="K77" s="1228">
        <v>0</v>
      </c>
      <c r="L77" s="1228">
        <v>0</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562</v>
      </c>
      <c r="J79" s="1217"/>
      <c r="K79" s="1218">
        <v>11.4</v>
      </c>
      <c r="L79" s="1218">
        <v>10.1</v>
      </c>
      <c r="M79" s="1218">
        <v>9.1999999999999993</v>
      </c>
      <c r="N79" s="1218">
        <v>8.1999999999999993</v>
      </c>
      <c r="O79" s="1218">
        <v>7.8</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8" zoomScaleNormal="100" zoomScaleSheetLayoutView="70" workbookViewId="0">
      <selection activeCell="F63" sqref="F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7" zoomScaleNormal="100" zoomScaleSheetLayoutView="55" workbookViewId="0">
      <selection activeCell="F63" sqref="F63"/>
    </sheetView>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58067</v>
      </c>
      <c r="E3" s="116"/>
      <c r="F3" s="117">
        <v>216155</v>
      </c>
      <c r="G3" s="118"/>
      <c r="H3" s="119"/>
    </row>
    <row r="4" spans="1:8" x14ac:dyDescent="0.15">
      <c r="A4" s="120"/>
      <c r="B4" s="121"/>
      <c r="C4" s="122"/>
      <c r="D4" s="123">
        <v>48861</v>
      </c>
      <c r="E4" s="124"/>
      <c r="F4" s="125">
        <v>108827</v>
      </c>
      <c r="G4" s="126"/>
      <c r="H4" s="127"/>
    </row>
    <row r="5" spans="1:8" x14ac:dyDescent="0.15">
      <c r="A5" s="108" t="s">
        <v>520</v>
      </c>
      <c r="B5" s="113"/>
      <c r="C5" s="114"/>
      <c r="D5" s="115">
        <v>280599</v>
      </c>
      <c r="E5" s="116"/>
      <c r="F5" s="117">
        <v>228305</v>
      </c>
      <c r="G5" s="118"/>
      <c r="H5" s="119"/>
    </row>
    <row r="6" spans="1:8" x14ac:dyDescent="0.15">
      <c r="A6" s="120"/>
      <c r="B6" s="121"/>
      <c r="C6" s="122"/>
      <c r="D6" s="123">
        <v>34569</v>
      </c>
      <c r="E6" s="124"/>
      <c r="F6" s="125">
        <v>86611</v>
      </c>
      <c r="G6" s="126"/>
      <c r="H6" s="127"/>
    </row>
    <row r="7" spans="1:8" x14ac:dyDescent="0.15">
      <c r="A7" s="108" t="s">
        <v>521</v>
      </c>
      <c r="B7" s="113"/>
      <c r="C7" s="114"/>
      <c r="D7" s="115">
        <v>474768</v>
      </c>
      <c r="E7" s="116"/>
      <c r="F7" s="117">
        <v>316331</v>
      </c>
      <c r="G7" s="118"/>
      <c r="H7" s="119"/>
    </row>
    <row r="8" spans="1:8" x14ac:dyDescent="0.15">
      <c r="A8" s="120"/>
      <c r="B8" s="121"/>
      <c r="C8" s="122"/>
      <c r="D8" s="123">
        <v>22702</v>
      </c>
      <c r="E8" s="124"/>
      <c r="F8" s="125">
        <v>106387</v>
      </c>
      <c r="G8" s="126"/>
      <c r="H8" s="127"/>
    </row>
    <row r="9" spans="1:8" x14ac:dyDescent="0.15">
      <c r="A9" s="108" t="s">
        <v>522</v>
      </c>
      <c r="B9" s="113"/>
      <c r="C9" s="114"/>
      <c r="D9" s="115">
        <v>420825</v>
      </c>
      <c r="E9" s="116"/>
      <c r="F9" s="117">
        <v>333013</v>
      </c>
      <c r="G9" s="118"/>
      <c r="H9" s="119"/>
    </row>
    <row r="10" spans="1:8" x14ac:dyDescent="0.15">
      <c r="A10" s="120"/>
      <c r="B10" s="121"/>
      <c r="C10" s="122"/>
      <c r="D10" s="123">
        <v>74861</v>
      </c>
      <c r="E10" s="124"/>
      <c r="F10" s="125">
        <v>126732</v>
      </c>
      <c r="G10" s="126"/>
      <c r="H10" s="127"/>
    </row>
    <row r="11" spans="1:8" x14ac:dyDescent="0.15">
      <c r="A11" s="108" t="s">
        <v>523</v>
      </c>
      <c r="B11" s="113"/>
      <c r="C11" s="114"/>
      <c r="D11" s="115">
        <v>706188</v>
      </c>
      <c r="E11" s="116"/>
      <c r="F11" s="117">
        <v>280458</v>
      </c>
      <c r="G11" s="118"/>
      <c r="H11" s="119"/>
    </row>
    <row r="12" spans="1:8" x14ac:dyDescent="0.15">
      <c r="A12" s="120"/>
      <c r="B12" s="121"/>
      <c r="C12" s="128"/>
      <c r="D12" s="123">
        <v>21940</v>
      </c>
      <c r="E12" s="124"/>
      <c r="F12" s="125">
        <v>127286</v>
      </c>
      <c r="G12" s="126"/>
      <c r="H12" s="127"/>
    </row>
    <row r="13" spans="1:8" x14ac:dyDescent="0.15">
      <c r="A13" s="108"/>
      <c r="B13" s="113"/>
      <c r="C13" s="129"/>
      <c r="D13" s="130">
        <v>388089</v>
      </c>
      <c r="E13" s="131"/>
      <c r="F13" s="132">
        <v>274852</v>
      </c>
      <c r="G13" s="133"/>
      <c r="H13" s="119"/>
    </row>
    <row r="14" spans="1:8" x14ac:dyDescent="0.15">
      <c r="A14" s="120"/>
      <c r="B14" s="121"/>
      <c r="C14" s="122"/>
      <c r="D14" s="123">
        <v>40587</v>
      </c>
      <c r="E14" s="124"/>
      <c r="F14" s="125">
        <v>111169</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7.49</v>
      </c>
      <c r="C19" s="134">
        <f>ROUND(VALUE(SUBSTITUTE(実質収支比率等に係る経年分析!G$48,"▲","-")),2)</f>
        <v>28.83</v>
      </c>
      <c r="D19" s="134">
        <f>ROUND(VALUE(SUBSTITUTE(実質収支比率等に係る経年分析!H$48,"▲","-")),2)</f>
        <v>13.42</v>
      </c>
      <c r="E19" s="134">
        <f>ROUND(VALUE(SUBSTITUTE(実質収支比率等に係る経年分析!I$48,"▲","-")),2)</f>
        <v>7.6</v>
      </c>
      <c r="F19" s="134">
        <f>ROUND(VALUE(SUBSTITUTE(実質収支比率等に係る経年分析!J$48,"▲","-")),2)</f>
        <v>21.19</v>
      </c>
    </row>
    <row r="20" spans="1:11" x14ac:dyDescent="0.15">
      <c r="A20" s="134" t="s">
        <v>42</v>
      </c>
      <c r="B20" s="134">
        <f>ROUND(VALUE(SUBSTITUTE(実質収支比率等に係る経年分析!F$47,"▲","-")),2)</f>
        <v>20.05</v>
      </c>
      <c r="C20" s="134">
        <f>ROUND(VALUE(SUBSTITUTE(実質収支比率等に係る経年分析!G$47,"▲","-")),2)</f>
        <v>14.79</v>
      </c>
      <c r="D20" s="134">
        <f>ROUND(VALUE(SUBSTITUTE(実質収支比率等に係る経年分析!H$47,"▲","-")),2)</f>
        <v>12.06</v>
      </c>
      <c r="E20" s="134">
        <f>ROUND(VALUE(SUBSTITUTE(実質収支比率等に係る経年分析!I$47,"▲","-")),2)</f>
        <v>12.93</v>
      </c>
      <c r="F20" s="134">
        <f>ROUND(VALUE(SUBSTITUTE(実質収支比率等に係る経年分析!J$47,"▲","-")),2)</f>
        <v>12.83</v>
      </c>
    </row>
    <row r="21" spans="1:11" x14ac:dyDescent="0.15">
      <c r="A21" s="134" t="s">
        <v>43</v>
      </c>
      <c r="B21" s="134">
        <f>IF(ISNUMBER(VALUE(SUBSTITUTE(実質収支比率等に係る経年分析!F$49,"▲","-"))),ROUND(VALUE(SUBSTITUTE(実質収支比率等に係る経年分析!F$49,"▲","-")),2),NA())</f>
        <v>-0.75</v>
      </c>
      <c r="C21" s="134">
        <f>IF(ISNUMBER(VALUE(SUBSTITUTE(実質収支比率等に係る経年分析!G$49,"▲","-"))),ROUND(VALUE(SUBSTITUTE(実質収支比率等に係る経年分析!G$49,"▲","-")),2),NA())</f>
        <v>16.12</v>
      </c>
      <c r="D21" s="134">
        <f>IF(ISNUMBER(VALUE(SUBSTITUTE(実質収支比率等に係る経年分析!H$49,"▲","-"))),ROUND(VALUE(SUBSTITUTE(実質収支比率等に係る経年分析!H$49,"▲","-")),2),NA())</f>
        <v>-14.79</v>
      </c>
      <c r="E21" s="134">
        <f>IF(ISNUMBER(VALUE(SUBSTITUTE(実質収支比率等に係る経年分析!I$49,"▲","-"))),ROUND(VALUE(SUBSTITUTE(実質収支比率等に係る経年分析!I$49,"▲","-")),2),NA())</f>
        <v>-5.31</v>
      </c>
      <c r="F21" s="134">
        <f>IF(ISNUMBER(VALUE(SUBSTITUTE(実質収支比率等に係る経年分析!J$49,"▲","-"))),ROUND(VALUE(SUBSTITUTE(実質収支比率等に係る経年分析!J$49,"▲","-")),2),NA())</f>
        <v>14.13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x14ac:dyDescent="0.15">
      <c r="A33" s="135" t="str">
        <f>IF(連結実質赤字比率に係る赤字・黒字の構成分析!C$37="",NA(),連結実質赤字比率に係る赤字・黒字の構成分析!C$37)</f>
        <v>簡易水道事業特別会計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0.28000000000000003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0.56000000000000005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0.24</v>
      </c>
    </row>
    <row r="34" spans="1:16" x14ac:dyDescent="0.15">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#VALUE!</v>
      </c>
      <c r="E34" s="135" t="e">
        <f>IF(ROUND(VALUE(SUBSTITUTE(連結実質赤字比率に係る赤字・黒字の構成分析!G$36,"▲", "-")), 2) &gt;= 0, ABS(ROUND(VALUE(SUBSTITUTE(連結実質赤字比率に係る赤字・黒字の構成分析!G$36,"▲", "-")), 2)), NA())</f>
        <v>#VALUE!</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0.11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0.28999999999999998</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3.13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4.8499999999999996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4.2300000000000004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1.64</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7.49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28.82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13.41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7.6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21.18</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229</v>
      </c>
      <c r="E42" s="136"/>
      <c r="F42" s="136"/>
      <c r="G42" s="136">
        <f>'実質公債費比率（分子）の構造'!L$52</f>
        <v>231</v>
      </c>
      <c r="H42" s="136"/>
      <c r="I42" s="136"/>
      <c r="J42" s="136">
        <f>'実質公債費比率（分子）の構造'!M$52</f>
        <v>243</v>
      </c>
      <c r="K42" s="136"/>
      <c r="L42" s="136"/>
      <c r="M42" s="136">
        <f>'実質公債費比率（分子）の構造'!N$52</f>
        <v>256</v>
      </c>
      <c r="N42" s="136"/>
      <c r="O42" s="136"/>
      <c r="P42" s="136">
        <f>'実質公債費比率（分子）の構造'!O$52</f>
        <v>243</v>
      </c>
    </row>
    <row r="43" spans="1:16" x14ac:dyDescent="0.15">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1</v>
      </c>
      <c r="L43" s="136"/>
      <c r="M43" s="136"/>
      <c r="N43" s="136">
        <f>'実質公債費比率（分子）の構造'!O$51</f>
        <v>2</v>
      </c>
      <c r="O43" s="136"/>
      <c r="P43" s="136"/>
    </row>
    <row r="44" spans="1:16" x14ac:dyDescent="0.15">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53</v>
      </c>
      <c r="B45" s="136">
        <f>'実質公債費比率（分子）の構造'!K$49</f>
        <v>29</v>
      </c>
      <c r="C45" s="136"/>
      <c r="D45" s="136"/>
      <c r="E45" s="136">
        <f>'実質公債費比率（分子）の構造'!L$49</f>
        <v>30</v>
      </c>
      <c r="F45" s="136"/>
      <c r="G45" s="136"/>
      <c r="H45" s="136">
        <f>'実質公債費比率（分子）の構造'!M$49</f>
        <v>20</v>
      </c>
      <c r="I45" s="136"/>
      <c r="J45" s="136"/>
      <c r="K45" s="136">
        <f>'実質公債費比率（分子）の構造'!N$49</f>
        <v>20</v>
      </c>
      <c r="L45" s="136"/>
      <c r="M45" s="136"/>
      <c r="N45" s="136">
        <f>'実質公債費比率（分子）の構造'!O$49</f>
        <v>35</v>
      </c>
      <c r="O45" s="136"/>
      <c r="P45" s="136"/>
    </row>
    <row r="46" spans="1:16" x14ac:dyDescent="0.15">
      <c r="A46" s="136" t="s">
        <v>54</v>
      </c>
      <c r="B46" s="136">
        <f>'実質公債費比率（分子）の構造'!K$48</f>
        <v>57</v>
      </c>
      <c r="C46" s="136"/>
      <c r="D46" s="136"/>
      <c r="E46" s="136">
        <f>'実質公債費比率（分子）の構造'!L$48</f>
        <v>60</v>
      </c>
      <c r="F46" s="136"/>
      <c r="G46" s="136"/>
      <c r="H46" s="136">
        <f>'実質公債費比率（分子）の構造'!M$48</f>
        <v>58</v>
      </c>
      <c r="I46" s="136"/>
      <c r="J46" s="136"/>
      <c r="K46" s="136">
        <f>'実質公債費比率（分子）の構造'!N$48</f>
        <v>54</v>
      </c>
      <c r="L46" s="136"/>
      <c r="M46" s="136"/>
      <c r="N46" s="136">
        <f>'実質公債費比率（分子）の構造'!O$48</f>
        <v>50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258</v>
      </c>
      <c r="C49" s="136"/>
      <c r="D49" s="136"/>
      <c r="E49" s="136">
        <f>'実質公債費比率（分子）の構造'!L$45</f>
        <v>256</v>
      </c>
      <c r="F49" s="136"/>
      <c r="G49" s="136"/>
      <c r="H49" s="136">
        <f>'実質公債費比率（分子）の構造'!M$45</f>
        <v>262</v>
      </c>
      <c r="I49" s="136"/>
      <c r="J49" s="136"/>
      <c r="K49" s="136">
        <f>'実質公債費比率（分子）の構造'!N$45</f>
        <v>265</v>
      </c>
      <c r="L49" s="136"/>
      <c r="M49" s="136"/>
      <c r="N49" s="136">
        <f>'実質公債費比率（分子）の構造'!O$45</f>
        <v>246</v>
      </c>
      <c r="O49" s="136"/>
      <c r="P49" s="136"/>
    </row>
    <row r="50" spans="1:16" x14ac:dyDescent="0.15">
      <c r="A50" s="136" t="s">
        <v>58</v>
      </c>
      <c r="B50" s="136" t="e">
        <f>NA()</f>
        <v>#N/A</v>
      </c>
      <c r="C50" s="136">
        <f>IF(ISNUMBER('実質公債費比率（分子）の構造'!K$53),'実質公債費比率（分子）の構造'!K$53,NA())</f>
        <v>115</v>
      </c>
      <c r="D50" s="136" t="e">
        <f>NA()</f>
        <v>#N/A</v>
      </c>
      <c r="E50" s="136" t="e">
        <f>NA()</f>
        <v>#N/A</v>
      </c>
      <c r="F50" s="136">
        <f>IF(ISNUMBER('実質公債費比率（分子）の構造'!L$53),'実質公債費比率（分子）の構造'!L$53,NA())</f>
        <v>115</v>
      </c>
      <c r="G50" s="136" t="e">
        <f>NA()</f>
        <v>#N/A</v>
      </c>
      <c r="H50" s="136" t="e">
        <f>NA()</f>
        <v>#N/A</v>
      </c>
      <c r="I50" s="136">
        <f>IF(ISNUMBER('実質公債費比率（分子）の構造'!M$53),'実質公債費比率（分子）の構造'!M$53,NA())</f>
        <v>97</v>
      </c>
      <c r="J50" s="136" t="e">
        <f>NA()</f>
        <v>#N/A</v>
      </c>
      <c r="K50" s="136" t="e">
        <f>NA()</f>
        <v>#N/A</v>
      </c>
      <c r="L50" s="136">
        <f>IF(ISNUMBER('実質公債費比率（分子）の構造'!N$53),'実質公債費比率（分子）の構造'!N$53,NA())</f>
        <v>84</v>
      </c>
      <c r="M50" s="136" t="e">
        <f>NA()</f>
        <v>#N/A</v>
      </c>
      <c r="N50" s="136" t="e">
        <f>NA()</f>
        <v>#N/A</v>
      </c>
      <c r="O50" s="136">
        <f>IF(ISNUMBER('実質公債費比率（分子）の構造'!O$53),'実質公債費比率（分子）の構造'!O$53,NA())</f>
        <v>90</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2150</v>
      </c>
      <c r="E56" s="135"/>
      <c r="F56" s="135"/>
      <c r="G56" s="135">
        <f>'将来負担比率（分子）の構造'!J$51</f>
        <v>2158</v>
      </c>
      <c r="H56" s="135"/>
      <c r="I56" s="135"/>
      <c r="J56" s="135">
        <f>'将来負担比率（分子）の構造'!K$51</f>
        <v>2328</v>
      </c>
      <c r="K56" s="135"/>
      <c r="L56" s="135"/>
      <c r="M56" s="135">
        <f>'将来負担比率（分子）の構造'!L$51</f>
        <v>2276</v>
      </c>
      <c r="N56" s="135"/>
      <c r="O56" s="135"/>
      <c r="P56" s="135">
        <f>'将来負担比率（分子）の構造'!M$51</f>
        <v>3120</v>
      </c>
    </row>
    <row r="57" spans="1:16" x14ac:dyDescent="0.15">
      <c r="A57" s="135" t="s">
        <v>34</v>
      </c>
      <c r="B57" s="135"/>
      <c r="C57" s="135"/>
      <c r="D57" s="135">
        <f>'将来負担比率（分子）の構造'!I$50</f>
        <v>272</v>
      </c>
      <c r="E57" s="135"/>
      <c r="F57" s="135"/>
      <c r="G57" s="135">
        <f>'将来負担比率（分子）の構造'!J$50</f>
        <v>283</v>
      </c>
      <c r="H57" s="135"/>
      <c r="I57" s="135"/>
      <c r="J57" s="135">
        <f>'将来負担比率（分子）の構造'!K$50</f>
        <v>325</v>
      </c>
      <c r="K57" s="135"/>
      <c r="L57" s="135"/>
      <c r="M57" s="135">
        <f>'将来負担比率（分子）の構造'!L$50</f>
        <v>362</v>
      </c>
      <c r="N57" s="135"/>
      <c r="O57" s="135"/>
      <c r="P57" s="135">
        <f>'将来負担比率（分子）の構造'!M$50</f>
        <v>470</v>
      </c>
    </row>
    <row r="58" spans="1:16" x14ac:dyDescent="0.15">
      <c r="A58" s="135" t="s">
        <v>33</v>
      </c>
      <c r="B58" s="135"/>
      <c r="C58" s="135"/>
      <c r="D58" s="135">
        <f>'将来負担比率（分子）の構造'!I$49</f>
        <v>2600</v>
      </c>
      <c r="E58" s="135"/>
      <c r="F58" s="135"/>
      <c r="G58" s="135">
        <f>'将来負担比率（分子）の構造'!J$49</f>
        <v>1996</v>
      </c>
      <c r="H58" s="135"/>
      <c r="I58" s="135"/>
      <c r="J58" s="135">
        <f>'将来負担比率（分子）の構造'!K$49</f>
        <v>2340</v>
      </c>
      <c r="K58" s="135"/>
      <c r="L58" s="135"/>
      <c r="M58" s="135">
        <f>'将来負担比率（分子）の構造'!L$49</f>
        <v>2323</v>
      </c>
      <c r="N58" s="135"/>
      <c r="O58" s="135"/>
      <c r="P58" s="135">
        <f>'将来負担比率（分子）の構造'!M$49</f>
        <v>2382</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28</v>
      </c>
      <c r="B62" s="135">
        <f>'将来負担比率（分子）の構造'!I$45</f>
        <v>417</v>
      </c>
      <c r="C62" s="135"/>
      <c r="D62" s="135"/>
      <c r="E62" s="135">
        <f>'将来負担比率（分子）の構造'!J$45</f>
        <v>417</v>
      </c>
      <c r="F62" s="135"/>
      <c r="G62" s="135"/>
      <c r="H62" s="135">
        <f>'将来負担比率（分子）の構造'!K$45</f>
        <v>352</v>
      </c>
      <c r="I62" s="135"/>
      <c r="J62" s="135"/>
      <c r="K62" s="135">
        <f>'将来負担比率（分子）の構造'!L$45</f>
        <v>246</v>
      </c>
      <c r="L62" s="135"/>
      <c r="M62" s="135"/>
      <c r="N62" s="135">
        <f>'将来負担比率（分子）の構造'!M$45</f>
        <v>220</v>
      </c>
      <c r="O62" s="135"/>
      <c r="P62" s="135"/>
    </row>
    <row r="63" spans="1:16" x14ac:dyDescent="0.15">
      <c r="A63" s="135" t="s">
        <v>27</v>
      </c>
      <c r="B63" s="135">
        <f>'将来負担比率（分子）の構造'!I$44</f>
        <v>237</v>
      </c>
      <c r="C63" s="135"/>
      <c r="D63" s="135"/>
      <c r="E63" s="135">
        <f>'将来負担比率（分子）の構造'!J$44</f>
        <v>212</v>
      </c>
      <c r="F63" s="135"/>
      <c r="G63" s="135"/>
      <c r="H63" s="135">
        <f>'将来負担比率（分子）の構造'!K$44</f>
        <v>185</v>
      </c>
      <c r="I63" s="135"/>
      <c r="J63" s="135"/>
      <c r="K63" s="135">
        <f>'将来負担比率（分子）の構造'!L$44</f>
        <v>190</v>
      </c>
      <c r="L63" s="135"/>
      <c r="M63" s="135"/>
      <c r="N63" s="135">
        <f>'将来負担比率（分子）の構造'!M$44</f>
        <v>274</v>
      </c>
      <c r="O63" s="135"/>
      <c r="P63" s="135"/>
    </row>
    <row r="64" spans="1:16" x14ac:dyDescent="0.15">
      <c r="A64" s="135" t="s">
        <v>26</v>
      </c>
      <c r="B64" s="135">
        <f>'将来負担比率（分子）の構造'!I$43</f>
        <v>605</v>
      </c>
      <c r="C64" s="135"/>
      <c r="D64" s="135"/>
      <c r="E64" s="135">
        <f>'将来負担比率（分子）の構造'!J$43</f>
        <v>564</v>
      </c>
      <c r="F64" s="135"/>
      <c r="G64" s="135"/>
      <c r="H64" s="135">
        <f>'将来負担比率（分子）の構造'!K$43</f>
        <v>520</v>
      </c>
      <c r="I64" s="135"/>
      <c r="J64" s="135"/>
      <c r="K64" s="135">
        <f>'将来負担比率（分子）の構造'!L$43</f>
        <v>479</v>
      </c>
      <c r="L64" s="135"/>
      <c r="M64" s="135"/>
      <c r="N64" s="135">
        <f>'将来負担比率（分子）の構造'!M$43</f>
        <v>431</v>
      </c>
      <c r="O64" s="135"/>
      <c r="P64" s="135"/>
    </row>
    <row r="65" spans="1:16" x14ac:dyDescent="0.15">
      <c r="A65" s="135" t="s">
        <v>25</v>
      </c>
      <c r="B65" s="135" t="str">
        <f>'将来負担比率（分子）の構造'!I$42</f>
        <v>-</v>
      </c>
      <c r="C65" s="135"/>
      <c r="D65" s="135"/>
      <c r="E65" s="135" t="str">
        <f>'将来負担比率（分子）の構造'!J$42</f>
        <v>-</v>
      </c>
      <c r="F65" s="135"/>
      <c r="G65" s="135"/>
      <c r="H65" s="135">
        <f>'将来負担比率（分子）の構造'!K$42</f>
        <v>0</v>
      </c>
      <c r="I65" s="135"/>
      <c r="J65" s="135"/>
      <c r="K65" s="135">
        <f>'将来負担比率（分子）の構造'!L$42</f>
        <v>0</v>
      </c>
      <c r="L65" s="135"/>
      <c r="M65" s="135"/>
      <c r="N65" s="135">
        <f>'将来負担比率（分子）の構造'!M$42</f>
        <v>2</v>
      </c>
      <c r="O65" s="135"/>
      <c r="P65" s="135"/>
    </row>
    <row r="66" spans="1:16" x14ac:dyDescent="0.15">
      <c r="A66" s="135" t="s">
        <v>24</v>
      </c>
      <c r="B66" s="135">
        <f>'将来負担比率（分子）の構造'!I$41</f>
        <v>2771</v>
      </c>
      <c r="C66" s="135"/>
      <c r="D66" s="135"/>
      <c r="E66" s="135">
        <f>'将来負担比率（分子）の構造'!J$41</f>
        <v>2860</v>
      </c>
      <c r="F66" s="135"/>
      <c r="G66" s="135"/>
      <c r="H66" s="135">
        <f>'将来負担比率（分子）の構造'!K$41</f>
        <v>3032</v>
      </c>
      <c r="I66" s="135"/>
      <c r="J66" s="135"/>
      <c r="K66" s="135">
        <f>'将来負担比率（分子）の構造'!L$41</f>
        <v>3385</v>
      </c>
      <c r="L66" s="135"/>
      <c r="M66" s="135"/>
      <c r="N66" s="135">
        <f>'将来負担比率（分子）の構造'!M$41</f>
        <v>4335</v>
      </c>
      <c r="O66" s="135"/>
      <c r="P66" s="135"/>
    </row>
    <row r="67" spans="1:16" x14ac:dyDescent="0.15">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697397</v>
      </c>
      <c r="S5" s="669"/>
      <c r="T5" s="669"/>
      <c r="U5" s="669"/>
      <c r="V5" s="669"/>
      <c r="W5" s="669"/>
      <c r="X5" s="669"/>
      <c r="Y5" s="716"/>
      <c r="Z5" s="729">
        <v>12.5</v>
      </c>
      <c r="AA5" s="729"/>
      <c r="AB5" s="729"/>
      <c r="AC5" s="729"/>
      <c r="AD5" s="730">
        <v>692275</v>
      </c>
      <c r="AE5" s="730"/>
      <c r="AF5" s="730"/>
      <c r="AG5" s="730"/>
      <c r="AH5" s="730"/>
      <c r="AI5" s="730"/>
      <c r="AJ5" s="730"/>
      <c r="AK5" s="730"/>
      <c r="AL5" s="717">
        <v>38.1</v>
      </c>
      <c r="AM5" s="686"/>
      <c r="AN5" s="686"/>
      <c r="AO5" s="718"/>
      <c r="AP5" s="705" t="s">
        <v>206</v>
      </c>
      <c r="AQ5" s="706"/>
      <c r="AR5" s="706"/>
      <c r="AS5" s="706"/>
      <c r="AT5" s="706"/>
      <c r="AU5" s="706"/>
      <c r="AV5" s="706"/>
      <c r="AW5" s="706"/>
      <c r="AX5" s="706"/>
      <c r="AY5" s="706"/>
      <c r="AZ5" s="706"/>
      <c r="BA5" s="706"/>
      <c r="BB5" s="706"/>
      <c r="BC5" s="706"/>
      <c r="BD5" s="706"/>
      <c r="BE5" s="706"/>
      <c r="BF5" s="707"/>
      <c r="BG5" s="618">
        <v>697397</v>
      </c>
      <c r="BH5" s="619"/>
      <c r="BI5" s="619"/>
      <c r="BJ5" s="619"/>
      <c r="BK5" s="619"/>
      <c r="BL5" s="619"/>
      <c r="BM5" s="619"/>
      <c r="BN5" s="620"/>
      <c r="BO5" s="671">
        <v>100</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24712</v>
      </c>
      <c r="S6" s="619"/>
      <c r="T6" s="619"/>
      <c r="U6" s="619"/>
      <c r="V6" s="619"/>
      <c r="W6" s="619"/>
      <c r="X6" s="619"/>
      <c r="Y6" s="620"/>
      <c r="Z6" s="671">
        <v>0.4</v>
      </c>
      <c r="AA6" s="671"/>
      <c r="AB6" s="671"/>
      <c r="AC6" s="671"/>
      <c r="AD6" s="672">
        <v>24712</v>
      </c>
      <c r="AE6" s="672"/>
      <c r="AF6" s="672"/>
      <c r="AG6" s="672"/>
      <c r="AH6" s="672"/>
      <c r="AI6" s="672"/>
      <c r="AJ6" s="672"/>
      <c r="AK6" s="672"/>
      <c r="AL6" s="641">
        <v>1.4</v>
      </c>
      <c r="AM6" s="673"/>
      <c r="AN6" s="673"/>
      <c r="AO6" s="674"/>
      <c r="AP6" s="615" t="s">
        <v>212</v>
      </c>
      <c r="AQ6" s="616"/>
      <c r="AR6" s="616"/>
      <c r="AS6" s="616"/>
      <c r="AT6" s="616"/>
      <c r="AU6" s="616"/>
      <c r="AV6" s="616"/>
      <c r="AW6" s="616"/>
      <c r="AX6" s="616"/>
      <c r="AY6" s="616"/>
      <c r="AZ6" s="616"/>
      <c r="BA6" s="616"/>
      <c r="BB6" s="616"/>
      <c r="BC6" s="616"/>
      <c r="BD6" s="616"/>
      <c r="BE6" s="616"/>
      <c r="BF6" s="617"/>
      <c r="BG6" s="618">
        <v>697397</v>
      </c>
      <c r="BH6" s="619"/>
      <c r="BI6" s="619"/>
      <c r="BJ6" s="619"/>
      <c r="BK6" s="619"/>
      <c r="BL6" s="619"/>
      <c r="BM6" s="619"/>
      <c r="BN6" s="620"/>
      <c r="BO6" s="671">
        <v>100</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66999</v>
      </c>
      <c r="CS6" s="619"/>
      <c r="CT6" s="619"/>
      <c r="CU6" s="619"/>
      <c r="CV6" s="619"/>
      <c r="CW6" s="619"/>
      <c r="CX6" s="619"/>
      <c r="CY6" s="620"/>
      <c r="CZ6" s="671">
        <v>1.3</v>
      </c>
      <c r="DA6" s="671"/>
      <c r="DB6" s="671"/>
      <c r="DC6" s="671"/>
      <c r="DD6" s="624" t="s">
        <v>207</v>
      </c>
      <c r="DE6" s="619"/>
      <c r="DF6" s="619"/>
      <c r="DG6" s="619"/>
      <c r="DH6" s="619"/>
      <c r="DI6" s="619"/>
      <c r="DJ6" s="619"/>
      <c r="DK6" s="619"/>
      <c r="DL6" s="619"/>
      <c r="DM6" s="619"/>
      <c r="DN6" s="619"/>
      <c r="DO6" s="619"/>
      <c r="DP6" s="620"/>
      <c r="DQ6" s="624">
        <v>66997</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224</v>
      </c>
      <c r="S7" s="619"/>
      <c r="T7" s="619"/>
      <c r="U7" s="619"/>
      <c r="V7" s="619"/>
      <c r="W7" s="619"/>
      <c r="X7" s="619"/>
      <c r="Y7" s="620"/>
      <c r="Z7" s="671">
        <v>0</v>
      </c>
      <c r="AA7" s="671"/>
      <c r="AB7" s="671"/>
      <c r="AC7" s="671"/>
      <c r="AD7" s="672">
        <v>224</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66493</v>
      </c>
      <c r="BH7" s="619"/>
      <c r="BI7" s="619"/>
      <c r="BJ7" s="619"/>
      <c r="BK7" s="619"/>
      <c r="BL7" s="619"/>
      <c r="BM7" s="619"/>
      <c r="BN7" s="620"/>
      <c r="BO7" s="671">
        <v>9.5</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751969</v>
      </c>
      <c r="CS7" s="619"/>
      <c r="CT7" s="619"/>
      <c r="CU7" s="619"/>
      <c r="CV7" s="619"/>
      <c r="CW7" s="619"/>
      <c r="CX7" s="619"/>
      <c r="CY7" s="620"/>
      <c r="CZ7" s="671">
        <v>14.6</v>
      </c>
      <c r="DA7" s="671"/>
      <c r="DB7" s="671"/>
      <c r="DC7" s="671"/>
      <c r="DD7" s="624">
        <v>74021</v>
      </c>
      <c r="DE7" s="619"/>
      <c r="DF7" s="619"/>
      <c r="DG7" s="619"/>
      <c r="DH7" s="619"/>
      <c r="DI7" s="619"/>
      <c r="DJ7" s="619"/>
      <c r="DK7" s="619"/>
      <c r="DL7" s="619"/>
      <c r="DM7" s="619"/>
      <c r="DN7" s="619"/>
      <c r="DO7" s="619"/>
      <c r="DP7" s="620"/>
      <c r="DQ7" s="624">
        <v>575148</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450</v>
      </c>
      <c r="S8" s="619"/>
      <c r="T8" s="619"/>
      <c r="U8" s="619"/>
      <c r="V8" s="619"/>
      <c r="W8" s="619"/>
      <c r="X8" s="619"/>
      <c r="Y8" s="620"/>
      <c r="Z8" s="671">
        <v>0</v>
      </c>
      <c r="AA8" s="671"/>
      <c r="AB8" s="671"/>
      <c r="AC8" s="671"/>
      <c r="AD8" s="672">
        <v>450</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3692</v>
      </c>
      <c r="BH8" s="619"/>
      <c r="BI8" s="619"/>
      <c r="BJ8" s="619"/>
      <c r="BK8" s="619"/>
      <c r="BL8" s="619"/>
      <c r="BM8" s="619"/>
      <c r="BN8" s="620"/>
      <c r="BO8" s="671">
        <v>0.5</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606943</v>
      </c>
      <c r="CS8" s="619"/>
      <c r="CT8" s="619"/>
      <c r="CU8" s="619"/>
      <c r="CV8" s="619"/>
      <c r="CW8" s="619"/>
      <c r="CX8" s="619"/>
      <c r="CY8" s="620"/>
      <c r="CZ8" s="671">
        <v>11.8</v>
      </c>
      <c r="DA8" s="671"/>
      <c r="DB8" s="671"/>
      <c r="DC8" s="671"/>
      <c r="DD8" s="624" t="s">
        <v>207</v>
      </c>
      <c r="DE8" s="619"/>
      <c r="DF8" s="619"/>
      <c r="DG8" s="619"/>
      <c r="DH8" s="619"/>
      <c r="DI8" s="619"/>
      <c r="DJ8" s="619"/>
      <c r="DK8" s="619"/>
      <c r="DL8" s="619"/>
      <c r="DM8" s="619"/>
      <c r="DN8" s="619"/>
      <c r="DO8" s="619"/>
      <c r="DP8" s="620"/>
      <c r="DQ8" s="624">
        <v>350181</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362</v>
      </c>
      <c r="S9" s="619"/>
      <c r="T9" s="619"/>
      <c r="U9" s="619"/>
      <c r="V9" s="619"/>
      <c r="W9" s="619"/>
      <c r="X9" s="619"/>
      <c r="Y9" s="620"/>
      <c r="Z9" s="671">
        <v>0</v>
      </c>
      <c r="AA9" s="671"/>
      <c r="AB9" s="671"/>
      <c r="AC9" s="671"/>
      <c r="AD9" s="672">
        <v>362</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53091</v>
      </c>
      <c r="BH9" s="619"/>
      <c r="BI9" s="619"/>
      <c r="BJ9" s="619"/>
      <c r="BK9" s="619"/>
      <c r="BL9" s="619"/>
      <c r="BM9" s="619"/>
      <c r="BN9" s="620"/>
      <c r="BO9" s="671">
        <v>7.6</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440663</v>
      </c>
      <c r="CS9" s="619"/>
      <c r="CT9" s="619"/>
      <c r="CU9" s="619"/>
      <c r="CV9" s="619"/>
      <c r="CW9" s="619"/>
      <c r="CX9" s="619"/>
      <c r="CY9" s="620"/>
      <c r="CZ9" s="671">
        <v>8.6</v>
      </c>
      <c r="DA9" s="671"/>
      <c r="DB9" s="671"/>
      <c r="DC9" s="671"/>
      <c r="DD9" s="624" t="s">
        <v>108</v>
      </c>
      <c r="DE9" s="619"/>
      <c r="DF9" s="619"/>
      <c r="DG9" s="619"/>
      <c r="DH9" s="619"/>
      <c r="DI9" s="619"/>
      <c r="DJ9" s="619"/>
      <c r="DK9" s="619"/>
      <c r="DL9" s="619"/>
      <c r="DM9" s="619"/>
      <c r="DN9" s="619"/>
      <c r="DO9" s="619"/>
      <c r="DP9" s="620"/>
      <c r="DQ9" s="624">
        <v>258240</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51150</v>
      </c>
      <c r="S10" s="619"/>
      <c r="T10" s="619"/>
      <c r="U10" s="619"/>
      <c r="V10" s="619"/>
      <c r="W10" s="619"/>
      <c r="X10" s="619"/>
      <c r="Y10" s="620"/>
      <c r="Z10" s="671">
        <v>0.9</v>
      </c>
      <c r="AA10" s="671"/>
      <c r="AB10" s="671"/>
      <c r="AC10" s="671"/>
      <c r="AD10" s="672">
        <v>51150</v>
      </c>
      <c r="AE10" s="672"/>
      <c r="AF10" s="672"/>
      <c r="AG10" s="672"/>
      <c r="AH10" s="672"/>
      <c r="AI10" s="672"/>
      <c r="AJ10" s="672"/>
      <c r="AK10" s="672"/>
      <c r="AL10" s="641">
        <v>2.8</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6629</v>
      </c>
      <c r="BH10" s="619"/>
      <c r="BI10" s="619"/>
      <c r="BJ10" s="619"/>
      <c r="BK10" s="619"/>
      <c r="BL10" s="619"/>
      <c r="BM10" s="619"/>
      <c r="BN10" s="620"/>
      <c r="BO10" s="671">
        <v>1</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t="s">
        <v>108</v>
      </c>
      <c r="CS10" s="619"/>
      <c r="CT10" s="619"/>
      <c r="CU10" s="619"/>
      <c r="CV10" s="619"/>
      <c r="CW10" s="619"/>
      <c r="CX10" s="619"/>
      <c r="CY10" s="620"/>
      <c r="CZ10" s="671" t="s">
        <v>108</v>
      </c>
      <c r="DA10" s="671"/>
      <c r="DB10" s="671"/>
      <c r="DC10" s="671"/>
      <c r="DD10" s="624" t="s">
        <v>108</v>
      </c>
      <c r="DE10" s="619"/>
      <c r="DF10" s="619"/>
      <c r="DG10" s="619"/>
      <c r="DH10" s="619"/>
      <c r="DI10" s="619"/>
      <c r="DJ10" s="619"/>
      <c r="DK10" s="619"/>
      <c r="DL10" s="619"/>
      <c r="DM10" s="619"/>
      <c r="DN10" s="619"/>
      <c r="DO10" s="619"/>
      <c r="DP10" s="620"/>
      <c r="DQ10" s="624" t="s">
        <v>108</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3081</v>
      </c>
      <c r="BH11" s="619"/>
      <c r="BI11" s="619"/>
      <c r="BJ11" s="619"/>
      <c r="BK11" s="619"/>
      <c r="BL11" s="619"/>
      <c r="BM11" s="619"/>
      <c r="BN11" s="620"/>
      <c r="BO11" s="671">
        <v>0.4</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286385</v>
      </c>
      <c r="CS11" s="619"/>
      <c r="CT11" s="619"/>
      <c r="CU11" s="619"/>
      <c r="CV11" s="619"/>
      <c r="CW11" s="619"/>
      <c r="CX11" s="619"/>
      <c r="CY11" s="620"/>
      <c r="CZ11" s="671">
        <v>5.6</v>
      </c>
      <c r="DA11" s="671"/>
      <c r="DB11" s="671"/>
      <c r="DC11" s="671"/>
      <c r="DD11" s="624">
        <v>138049</v>
      </c>
      <c r="DE11" s="619"/>
      <c r="DF11" s="619"/>
      <c r="DG11" s="619"/>
      <c r="DH11" s="619"/>
      <c r="DI11" s="619"/>
      <c r="DJ11" s="619"/>
      <c r="DK11" s="619"/>
      <c r="DL11" s="619"/>
      <c r="DM11" s="619"/>
      <c r="DN11" s="619"/>
      <c r="DO11" s="619"/>
      <c r="DP11" s="620"/>
      <c r="DQ11" s="624">
        <v>84937</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603293</v>
      </c>
      <c r="BH12" s="619"/>
      <c r="BI12" s="619"/>
      <c r="BJ12" s="619"/>
      <c r="BK12" s="619"/>
      <c r="BL12" s="619"/>
      <c r="BM12" s="619"/>
      <c r="BN12" s="620"/>
      <c r="BO12" s="671">
        <v>86.5</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148984</v>
      </c>
      <c r="CS12" s="619"/>
      <c r="CT12" s="619"/>
      <c r="CU12" s="619"/>
      <c r="CV12" s="619"/>
      <c r="CW12" s="619"/>
      <c r="CX12" s="619"/>
      <c r="CY12" s="620"/>
      <c r="CZ12" s="671">
        <v>2.9</v>
      </c>
      <c r="DA12" s="671"/>
      <c r="DB12" s="671"/>
      <c r="DC12" s="671"/>
      <c r="DD12" s="624">
        <v>104775</v>
      </c>
      <c r="DE12" s="619"/>
      <c r="DF12" s="619"/>
      <c r="DG12" s="619"/>
      <c r="DH12" s="619"/>
      <c r="DI12" s="619"/>
      <c r="DJ12" s="619"/>
      <c r="DK12" s="619"/>
      <c r="DL12" s="619"/>
      <c r="DM12" s="619"/>
      <c r="DN12" s="619"/>
      <c r="DO12" s="619"/>
      <c r="DP12" s="620"/>
      <c r="DQ12" s="624">
        <v>9600</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4306</v>
      </c>
      <c r="S13" s="619"/>
      <c r="T13" s="619"/>
      <c r="U13" s="619"/>
      <c r="V13" s="619"/>
      <c r="W13" s="619"/>
      <c r="X13" s="619"/>
      <c r="Y13" s="620"/>
      <c r="Z13" s="671">
        <v>0.1</v>
      </c>
      <c r="AA13" s="671"/>
      <c r="AB13" s="671"/>
      <c r="AC13" s="671"/>
      <c r="AD13" s="672">
        <v>4306</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119167</v>
      </c>
      <c r="BH13" s="619"/>
      <c r="BI13" s="619"/>
      <c r="BJ13" s="619"/>
      <c r="BK13" s="619"/>
      <c r="BL13" s="619"/>
      <c r="BM13" s="619"/>
      <c r="BN13" s="620"/>
      <c r="BO13" s="671">
        <v>17.100000000000001</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250436</v>
      </c>
      <c r="CS13" s="619"/>
      <c r="CT13" s="619"/>
      <c r="CU13" s="619"/>
      <c r="CV13" s="619"/>
      <c r="CW13" s="619"/>
      <c r="CX13" s="619"/>
      <c r="CY13" s="620"/>
      <c r="CZ13" s="671">
        <v>4.9000000000000004</v>
      </c>
      <c r="DA13" s="671"/>
      <c r="DB13" s="671"/>
      <c r="DC13" s="671"/>
      <c r="DD13" s="624">
        <v>181503</v>
      </c>
      <c r="DE13" s="619"/>
      <c r="DF13" s="619"/>
      <c r="DG13" s="619"/>
      <c r="DH13" s="619"/>
      <c r="DI13" s="619"/>
      <c r="DJ13" s="619"/>
      <c r="DK13" s="619"/>
      <c r="DL13" s="619"/>
      <c r="DM13" s="619"/>
      <c r="DN13" s="619"/>
      <c r="DO13" s="619"/>
      <c r="DP13" s="620"/>
      <c r="DQ13" s="624">
        <v>77199</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9160</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146064</v>
      </c>
      <c r="CS14" s="619"/>
      <c r="CT14" s="619"/>
      <c r="CU14" s="619"/>
      <c r="CV14" s="619"/>
      <c r="CW14" s="619"/>
      <c r="CX14" s="619"/>
      <c r="CY14" s="620"/>
      <c r="CZ14" s="671">
        <v>2.8</v>
      </c>
      <c r="DA14" s="671"/>
      <c r="DB14" s="671"/>
      <c r="DC14" s="671"/>
      <c r="DD14" s="624" t="s">
        <v>108</v>
      </c>
      <c r="DE14" s="619"/>
      <c r="DF14" s="619"/>
      <c r="DG14" s="619"/>
      <c r="DH14" s="619"/>
      <c r="DI14" s="619"/>
      <c r="DJ14" s="619"/>
      <c r="DK14" s="619"/>
      <c r="DL14" s="619"/>
      <c r="DM14" s="619"/>
      <c r="DN14" s="619"/>
      <c r="DO14" s="619"/>
      <c r="DP14" s="620"/>
      <c r="DQ14" s="624">
        <v>132364</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509</v>
      </c>
      <c r="S15" s="619"/>
      <c r="T15" s="619"/>
      <c r="U15" s="619"/>
      <c r="V15" s="619"/>
      <c r="W15" s="619"/>
      <c r="X15" s="619"/>
      <c r="Y15" s="620"/>
      <c r="Z15" s="671">
        <v>0</v>
      </c>
      <c r="AA15" s="671"/>
      <c r="AB15" s="671"/>
      <c r="AC15" s="671"/>
      <c r="AD15" s="672">
        <v>509</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18451</v>
      </c>
      <c r="BH15" s="619"/>
      <c r="BI15" s="619"/>
      <c r="BJ15" s="619"/>
      <c r="BK15" s="619"/>
      <c r="BL15" s="619"/>
      <c r="BM15" s="619"/>
      <c r="BN15" s="620"/>
      <c r="BO15" s="671">
        <v>2.6</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2003542</v>
      </c>
      <c r="CS15" s="619"/>
      <c r="CT15" s="619"/>
      <c r="CU15" s="619"/>
      <c r="CV15" s="619"/>
      <c r="CW15" s="619"/>
      <c r="CX15" s="619"/>
      <c r="CY15" s="620"/>
      <c r="CZ15" s="671">
        <v>38.9</v>
      </c>
      <c r="DA15" s="671"/>
      <c r="DB15" s="671"/>
      <c r="DC15" s="671"/>
      <c r="DD15" s="624">
        <v>1731089</v>
      </c>
      <c r="DE15" s="619"/>
      <c r="DF15" s="619"/>
      <c r="DG15" s="619"/>
      <c r="DH15" s="619"/>
      <c r="DI15" s="619"/>
      <c r="DJ15" s="619"/>
      <c r="DK15" s="619"/>
      <c r="DL15" s="619"/>
      <c r="DM15" s="619"/>
      <c r="DN15" s="619"/>
      <c r="DO15" s="619"/>
      <c r="DP15" s="620"/>
      <c r="DQ15" s="624">
        <v>255205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1141215</v>
      </c>
      <c r="S16" s="619"/>
      <c r="T16" s="619"/>
      <c r="U16" s="619"/>
      <c r="V16" s="619"/>
      <c r="W16" s="619"/>
      <c r="X16" s="619"/>
      <c r="Y16" s="620"/>
      <c r="Z16" s="671">
        <v>20.5</v>
      </c>
      <c r="AA16" s="671"/>
      <c r="AB16" s="671"/>
      <c r="AC16" s="671"/>
      <c r="AD16" s="672">
        <v>1027003</v>
      </c>
      <c r="AE16" s="672"/>
      <c r="AF16" s="672"/>
      <c r="AG16" s="672"/>
      <c r="AH16" s="672"/>
      <c r="AI16" s="672"/>
      <c r="AJ16" s="672"/>
      <c r="AK16" s="672"/>
      <c r="AL16" s="641">
        <v>56.6</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204087</v>
      </c>
      <c r="CS16" s="619"/>
      <c r="CT16" s="619"/>
      <c r="CU16" s="619"/>
      <c r="CV16" s="619"/>
      <c r="CW16" s="619"/>
      <c r="CX16" s="619"/>
      <c r="CY16" s="620"/>
      <c r="CZ16" s="671">
        <v>4</v>
      </c>
      <c r="DA16" s="671"/>
      <c r="DB16" s="671"/>
      <c r="DC16" s="671"/>
      <c r="DD16" s="624" t="s">
        <v>108</v>
      </c>
      <c r="DE16" s="619"/>
      <c r="DF16" s="619"/>
      <c r="DG16" s="619"/>
      <c r="DH16" s="619"/>
      <c r="DI16" s="619"/>
      <c r="DJ16" s="619"/>
      <c r="DK16" s="619"/>
      <c r="DL16" s="619"/>
      <c r="DM16" s="619"/>
      <c r="DN16" s="619"/>
      <c r="DO16" s="619"/>
      <c r="DP16" s="620"/>
      <c r="DQ16" s="624">
        <v>5523</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1027003</v>
      </c>
      <c r="S17" s="619"/>
      <c r="T17" s="619"/>
      <c r="U17" s="619"/>
      <c r="V17" s="619"/>
      <c r="W17" s="619"/>
      <c r="X17" s="619"/>
      <c r="Y17" s="620"/>
      <c r="Z17" s="671">
        <v>18.399999999999999</v>
      </c>
      <c r="AA17" s="671"/>
      <c r="AB17" s="671"/>
      <c r="AC17" s="671"/>
      <c r="AD17" s="672">
        <v>1027003</v>
      </c>
      <c r="AE17" s="672"/>
      <c r="AF17" s="672"/>
      <c r="AG17" s="672"/>
      <c r="AH17" s="672"/>
      <c r="AI17" s="672"/>
      <c r="AJ17" s="672"/>
      <c r="AK17" s="672"/>
      <c r="AL17" s="641">
        <v>56.6</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247260</v>
      </c>
      <c r="CS17" s="619"/>
      <c r="CT17" s="619"/>
      <c r="CU17" s="619"/>
      <c r="CV17" s="619"/>
      <c r="CW17" s="619"/>
      <c r="CX17" s="619"/>
      <c r="CY17" s="620"/>
      <c r="CZ17" s="671">
        <v>4.8</v>
      </c>
      <c r="DA17" s="671"/>
      <c r="DB17" s="671"/>
      <c r="DC17" s="671"/>
      <c r="DD17" s="624" t="s">
        <v>108</v>
      </c>
      <c r="DE17" s="619"/>
      <c r="DF17" s="619"/>
      <c r="DG17" s="619"/>
      <c r="DH17" s="619"/>
      <c r="DI17" s="619"/>
      <c r="DJ17" s="619"/>
      <c r="DK17" s="619"/>
      <c r="DL17" s="619"/>
      <c r="DM17" s="619"/>
      <c r="DN17" s="619"/>
      <c r="DO17" s="619"/>
      <c r="DP17" s="620"/>
      <c r="DQ17" s="624">
        <v>210910</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114212</v>
      </c>
      <c r="S18" s="619"/>
      <c r="T18" s="619"/>
      <c r="U18" s="619"/>
      <c r="V18" s="619"/>
      <c r="W18" s="619"/>
      <c r="X18" s="619"/>
      <c r="Y18" s="620"/>
      <c r="Z18" s="671">
        <v>2.1</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1920325</v>
      </c>
      <c r="S20" s="619"/>
      <c r="T20" s="619"/>
      <c r="U20" s="619"/>
      <c r="V20" s="619"/>
      <c r="W20" s="619"/>
      <c r="X20" s="619"/>
      <c r="Y20" s="620"/>
      <c r="Z20" s="671">
        <v>34.5</v>
      </c>
      <c r="AA20" s="671"/>
      <c r="AB20" s="671"/>
      <c r="AC20" s="671"/>
      <c r="AD20" s="672">
        <v>1800991</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5153332</v>
      </c>
      <c r="CS20" s="619"/>
      <c r="CT20" s="619"/>
      <c r="CU20" s="619"/>
      <c r="CV20" s="619"/>
      <c r="CW20" s="619"/>
      <c r="CX20" s="619"/>
      <c r="CY20" s="620"/>
      <c r="CZ20" s="671">
        <v>100</v>
      </c>
      <c r="DA20" s="671"/>
      <c r="DB20" s="671"/>
      <c r="DC20" s="671"/>
      <c r="DD20" s="624">
        <v>2229437</v>
      </c>
      <c r="DE20" s="619"/>
      <c r="DF20" s="619"/>
      <c r="DG20" s="619"/>
      <c r="DH20" s="619"/>
      <c r="DI20" s="619"/>
      <c r="DJ20" s="619"/>
      <c r="DK20" s="619"/>
      <c r="DL20" s="619"/>
      <c r="DM20" s="619"/>
      <c r="DN20" s="619"/>
      <c r="DO20" s="619"/>
      <c r="DP20" s="620"/>
      <c r="DQ20" s="624">
        <v>2026304</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1024</v>
      </c>
      <c r="S21" s="619"/>
      <c r="T21" s="619"/>
      <c r="U21" s="619"/>
      <c r="V21" s="619"/>
      <c r="W21" s="619"/>
      <c r="X21" s="619"/>
      <c r="Y21" s="620"/>
      <c r="Z21" s="671">
        <v>0</v>
      </c>
      <c r="AA21" s="671"/>
      <c r="AB21" s="671"/>
      <c r="AC21" s="671"/>
      <c r="AD21" s="672">
        <v>1024</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4</v>
      </c>
      <c r="S22" s="619"/>
      <c r="T22" s="619"/>
      <c r="U22" s="619"/>
      <c r="V22" s="619"/>
      <c r="W22" s="619"/>
      <c r="X22" s="619"/>
      <c r="Y22" s="620"/>
      <c r="Z22" s="671">
        <v>0</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65418</v>
      </c>
      <c r="S23" s="619"/>
      <c r="T23" s="619"/>
      <c r="U23" s="619"/>
      <c r="V23" s="619"/>
      <c r="W23" s="619"/>
      <c r="X23" s="619"/>
      <c r="Y23" s="620"/>
      <c r="Z23" s="671">
        <v>1.2</v>
      </c>
      <c r="AA23" s="671"/>
      <c r="AB23" s="671"/>
      <c r="AC23" s="671"/>
      <c r="AD23" s="672">
        <v>8147</v>
      </c>
      <c r="AE23" s="672"/>
      <c r="AF23" s="672"/>
      <c r="AG23" s="672"/>
      <c r="AH23" s="672"/>
      <c r="AI23" s="672"/>
      <c r="AJ23" s="672"/>
      <c r="AK23" s="672"/>
      <c r="AL23" s="641">
        <v>0.4</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3434</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1123431</v>
      </c>
      <c r="CS24" s="669"/>
      <c r="CT24" s="669"/>
      <c r="CU24" s="669"/>
      <c r="CV24" s="669"/>
      <c r="CW24" s="669"/>
      <c r="CX24" s="669"/>
      <c r="CY24" s="716"/>
      <c r="CZ24" s="720">
        <v>21.8</v>
      </c>
      <c r="DA24" s="721"/>
      <c r="DB24" s="721"/>
      <c r="DC24" s="722"/>
      <c r="DD24" s="715">
        <v>877610</v>
      </c>
      <c r="DE24" s="669"/>
      <c r="DF24" s="669"/>
      <c r="DG24" s="669"/>
      <c r="DH24" s="669"/>
      <c r="DI24" s="669"/>
      <c r="DJ24" s="669"/>
      <c r="DK24" s="716"/>
      <c r="DL24" s="715">
        <v>874392</v>
      </c>
      <c r="DM24" s="669"/>
      <c r="DN24" s="669"/>
      <c r="DO24" s="669"/>
      <c r="DP24" s="669"/>
      <c r="DQ24" s="669"/>
      <c r="DR24" s="669"/>
      <c r="DS24" s="669"/>
      <c r="DT24" s="669"/>
      <c r="DU24" s="669"/>
      <c r="DV24" s="716"/>
      <c r="DW24" s="717">
        <v>46.2</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1142331</v>
      </c>
      <c r="S25" s="619"/>
      <c r="T25" s="619"/>
      <c r="U25" s="619"/>
      <c r="V25" s="619"/>
      <c r="W25" s="619"/>
      <c r="X25" s="619"/>
      <c r="Y25" s="620"/>
      <c r="Z25" s="671">
        <v>20.5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628301</v>
      </c>
      <c r="CS25" s="637"/>
      <c r="CT25" s="637"/>
      <c r="CU25" s="637"/>
      <c r="CV25" s="637"/>
      <c r="CW25" s="637"/>
      <c r="CX25" s="637"/>
      <c r="CY25" s="638"/>
      <c r="CZ25" s="621">
        <v>12.2</v>
      </c>
      <c r="DA25" s="639"/>
      <c r="DB25" s="639"/>
      <c r="DC25" s="640"/>
      <c r="DD25" s="624">
        <v>601006</v>
      </c>
      <c r="DE25" s="637"/>
      <c r="DF25" s="637"/>
      <c r="DG25" s="637"/>
      <c r="DH25" s="637"/>
      <c r="DI25" s="637"/>
      <c r="DJ25" s="637"/>
      <c r="DK25" s="638"/>
      <c r="DL25" s="624">
        <v>597918</v>
      </c>
      <c r="DM25" s="637"/>
      <c r="DN25" s="637"/>
      <c r="DO25" s="637"/>
      <c r="DP25" s="637"/>
      <c r="DQ25" s="637"/>
      <c r="DR25" s="637"/>
      <c r="DS25" s="637"/>
      <c r="DT25" s="637"/>
      <c r="DU25" s="637"/>
      <c r="DV25" s="638"/>
      <c r="DW25" s="641">
        <v>31.6</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360257</v>
      </c>
      <c r="CS26" s="619"/>
      <c r="CT26" s="619"/>
      <c r="CU26" s="619"/>
      <c r="CV26" s="619"/>
      <c r="CW26" s="619"/>
      <c r="CX26" s="619"/>
      <c r="CY26" s="620"/>
      <c r="CZ26" s="621">
        <v>7</v>
      </c>
      <c r="DA26" s="639"/>
      <c r="DB26" s="639"/>
      <c r="DC26" s="640"/>
      <c r="DD26" s="624">
        <v>345758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690721</v>
      </c>
      <c r="S27" s="619"/>
      <c r="T27" s="619"/>
      <c r="U27" s="619"/>
      <c r="V27" s="619"/>
      <c r="W27" s="619"/>
      <c r="X27" s="619"/>
      <c r="Y27" s="620"/>
      <c r="Z27" s="671">
        <v>12.4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697397</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247870</v>
      </c>
      <c r="CS27" s="637"/>
      <c r="CT27" s="637"/>
      <c r="CU27" s="637"/>
      <c r="CV27" s="637"/>
      <c r="CW27" s="637"/>
      <c r="CX27" s="637"/>
      <c r="CY27" s="638"/>
      <c r="CZ27" s="621">
        <v>4.8</v>
      </c>
      <c r="DA27" s="639"/>
      <c r="DB27" s="639"/>
      <c r="DC27" s="640"/>
      <c r="DD27" s="624">
        <v>65694</v>
      </c>
      <c r="DE27" s="637"/>
      <c r="DF27" s="637"/>
      <c r="DG27" s="637"/>
      <c r="DH27" s="637"/>
      <c r="DI27" s="637"/>
      <c r="DJ27" s="637"/>
      <c r="DK27" s="638"/>
      <c r="DL27" s="624">
        <v>65564</v>
      </c>
      <c r="DM27" s="637"/>
      <c r="DN27" s="637"/>
      <c r="DO27" s="637"/>
      <c r="DP27" s="637"/>
      <c r="DQ27" s="637"/>
      <c r="DR27" s="637"/>
      <c r="DS27" s="637"/>
      <c r="DT27" s="637"/>
      <c r="DU27" s="637"/>
      <c r="DV27" s="638"/>
      <c r="DW27" s="641">
        <v>3.5</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48663</v>
      </c>
      <c r="S28" s="619"/>
      <c r="T28" s="619"/>
      <c r="U28" s="619"/>
      <c r="V28" s="619"/>
      <c r="W28" s="619"/>
      <c r="X28" s="619"/>
      <c r="Y28" s="620"/>
      <c r="Z28" s="671">
        <v>0.9</v>
      </c>
      <c r="AA28" s="671"/>
      <c r="AB28" s="671"/>
      <c r="AC28" s="671"/>
      <c r="AD28" s="672">
        <v>4312</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247260</v>
      </c>
      <c r="CS28" s="619"/>
      <c r="CT28" s="619"/>
      <c r="CU28" s="619"/>
      <c r="CV28" s="619"/>
      <c r="CW28" s="619"/>
      <c r="CX28" s="619"/>
      <c r="CY28" s="620"/>
      <c r="CZ28" s="621">
        <v>4.8</v>
      </c>
      <c r="DA28" s="639"/>
      <c r="DB28" s="639"/>
      <c r="DC28" s="640"/>
      <c r="DD28" s="624">
        <v>210910</v>
      </c>
      <c r="DE28" s="619"/>
      <c r="DF28" s="619"/>
      <c r="DG28" s="619"/>
      <c r="DH28" s="619"/>
      <c r="DI28" s="619"/>
      <c r="DJ28" s="619"/>
      <c r="DK28" s="620"/>
      <c r="DL28" s="624">
        <v>210910</v>
      </c>
      <c r="DM28" s="619"/>
      <c r="DN28" s="619"/>
      <c r="DO28" s="619"/>
      <c r="DP28" s="619"/>
      <c r="DQ28" s="619"/>
      <c r="DR28" s="619"/>
      <c r="DS28" s="619"/>
      <c r="DT28" s="619"/>
      <c r="DU28" s="619"/>
      <c r="DV28" s="620"/>
      <c r="DW28" s="641">
        <v>11.1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69727</v>
      </c>
      <c r="S29" s="619"/>
      <c r="T29" s="619"/>
      <c r="U29" s="619"/>
      <c r="V29" s="619"/>
      <c r="W29" s="619"/>
      <c r="X29" s="619"/>
      <c r="Y29" s="620"/>
      <c r="Z29" s="671">
        <v>1.3</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245647</v>
      </c>
      <c r="CS29" s="637"/>
      <c r="CT29" s="637"/>
      <c r="CU29" s="637"/>
      <c r="CV29" s="637"/>
      <c r="CW29" s="637"/>
      <c r="CX29" s="637"/>
      <c r="CY29" s="638"/>
      <c r="CZ29" s="621">
        <v>4.8</v>
      </c>
      <c r="DA29" s="639"/>
      <c r="DB29" s="639"/>
      <c r="DC29" s="640"/>
      <c r="DD29" s="624">
        <v>209297</v>
      </c>
      <c r="DE29" s="637"/>
      <c r="DF29" s="637"/>
      <c r="DG29" s="637"/>
      <c r="DH29" s="637"/>
      <c r="DI29" s="637"/>
      <c r="DJ29" s="637"/>
      <c r="DK29" s="638"/>
      <c r="DL29" s="624">
        <v>209297</v>
      </c>
      <c r="DM29" s="637"/>
      <c r="DN29" s="637"/>
      <c r="DO29" s="637"/>
      <c r="DP29" s="637"/>
      <c r="DQ29" s="637"/>
      <c r="DR29" s="637"/>
      <c r="DS29" s="637"/>
      <c r="DT29" s="637"/>
      <c r="DU29" s="637"/>
      <c r="DV29" s="638"/>
      <c r="DW29" s="641">
        <v>11.1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78446</v>
      </c>
      <c r="S30" s="619"/>
      <c r="T30" s="619"/>
      <c r="U30" s="619"/>
      <c r="V30" s="619"/>
      <c r="W30" s="619"/>
      <c r="X30" s="619"/>
      <c r="Y30" s="620"/>
      <c r="Z30" s="671">
        <v>1.4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99.1</v>
      </c>
      <c r="BH30" s="685"/>
      <c r="BI30" s="685"/>
      <c r="BJ30" s="685"/>
      <c r="BK30" s="685"/>
      <c r="BL30" s="685"/>
      <c r="BM30" s="686">
        <v>96.8</v>
      </c>
      <c r="BN30" s="685"/>
      <c r="BO30" s="685"/>
      <c r="BP30" s="685"/>
      <c r="BQ30" s="687"/>
      <c r="BR30" s="684">
        <v>99</v>
      </c>
      <c r="BS30" s="685"/>
      <c r="BT30" s="685"/>
      <c r="BU30" s="685"/>
      <c r="BV30" s="685"/>
      <c r="BW30" s="685"/>
      <c r="BX30" s="686">
        <v>96.6</v>
      </c>
      <c r="BY30" s="685"/>
      <c r="BZ30" s="685"/>
      <c r="CA30" s="685"/>
      <c r="CB30" s="687"/>
      <c r="CD30" s="690"/>
      <c r="CE30" s="691"/>
      <c r="CF30" s="655" t="s">
        <v>290</v>
      </c>
      <c r="CG30" s="652"/>
      <c r="CH30" s="652"/>
      <c r="CI30" s="652"/>
      <c r="CJ30" s="652"/>
      <c r="CK30" s="652"/>
      <c r="CL30" s="652"/>
      <c r="CM30" s="652"/>
      <c r="CN30" s="652"/>
      <c r="CO30" s="652"/>
      <c r="CP30" s="652"/>
      <c r="CQ30" s="653"/>
      <c r="CR30" s="618">
        <v>210462</v>
      </c>
      <c r="CS30" s="619"/>
      <c r="CT30" s="619"/>
      <c r="CU30" s="619"/>
      <c r="CV30" s="619"/>
      <c r="CW30" s="619"/>
      <c r="CX30" s="619"/>
      <c r="CY30" s="620"/>
      <c r="CZ30" s="621">
        <v>4.0999999999999996</v>
      </c>
      <c r="DA30" s="639"/>
      <c r="DB30" s="639"/>
      <c r="DC30" s="640"/>
      <c r="DD30" s="624">
        <v>174112</v>
      </c>
      <c r="DE30" s="619"/>
      <c r="DF30" s="619"/>
      <c r="DG30" s="619"/>
      <c r="DH30" s="619"/>
      <c r="DI30" s="619"/>
      <c r="DJ30" s="619"/>
      <c r="DK30" s="620"/>
      <c r="DL30" s="624">
        <v>174112</v>
      </c>
      <c r="DM30" s="619"/>
      <c r="DN30" s="619"/>
      <c r="DO30" s="619"/>
      <c r="DP30" s="619"/>
      <c r="DQ30" s="619"/>
      <c r="DR30" s="619"/>
      <c r="DS30" s="619"/>
      <c r="DT30" s="619"/>
      <c r="DU30" s="619"/>
      <c r="DV30" s="620"/>
      <c r="DW30" s="641">
        <v>9.1999999999999993</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228574</v>
      </c>
      <c r="S31" s="619"/>
      <c r="T31" s="619"/>
      <c r="U31" s="619"/>
      <c r="V31" s="619"/>
      <c r="W31" s="619"/>
      <c r="X31" s="619"/>
      <c r="Y31" s="620"/>
      <c r="Z31" s="671">
        <v>4.0999999999999996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97.3</v>
      </c>
      <c r="BN31" s="683"/>
      <c r="BO31" s="683"/>
      <c r="BP31" s="683"/>
      <c r="BQ31" s="647"/>
      <c r="BR31" s="682">
        <v>98.1</v>
      </c>
      <c r="BS31" s="637"/>
      <c r="BT31" s="637"/>
      <c r="BU31" s="637"/>
      <c r="BV31" s="637"/>
      <c r="BW31" s="637"/>
      <c r="BX31" s="673">
        <v>96.2</v>
      </c>
      <c r="BY31" s="683"/>
      <c r="BZ31" s="683"/>
      <c r="CA31" s="683"/>
      <c r="CB31" s="647"/>
      <c r="CD31" s="690"/>
      <c r="CE31" s="691"/>
      <c r="CF31" s="655" t="s">
        <v>294</v>
      </c>
      <c r="CG31" s="652"/>
      <c r="CH31" s="652"/>
      <c r="CI31" s="652"/>
      <c r="CJ31" s="652"/>
      <c r="CK31" s="652"/>
      <c r="CL31" s="652"/>
      <c r="CM31" s="652"/>
      <c r="CN31" s="652"/>
      <c r="CO31" s="652"/>
      <c r="CP31" s="652"/>
      <c r="CQ31" s="653"/>
      <c r="CR31" s="618">
        <v>35185</v>
      </c>
      <c r="CS31" s="637"/>
      <c r="CT31" s="637"/>
      <c r="CU31" s="637"/>
      <c r="CV31" s="637"/>
      <c r="CW31" s="637"/>
      <c r="CX31" s="637"/>
      <c r="CY31" s="638"/>
      <c r="CZ31" s="621">
        <v>0.7</v>
      </c>
      <c r="DA31" s="639"/>
      <c r="DB31" s="639"/>
      <c r="DC31" s="640"/>
      <c r="DD31" s="624">
        <v>35185</v>
      </c>
      <c r="DE31" s="637"/>
      <c r="DF31" s="637"/>
      <c r="DG31" s="637"/>
      <c r="DH31" s="637"/>
      <c r="DI31" s="637"/>
      <c r="DJ31" s="637"/>
      <c r="DK31" s="638"/>
      <c r="DL31" s="624">
        <v>35185</v>
      </c>
      <c r="DM31" s="637"/>
      <c r="DN31" s="637"/>
      <c r="DO31" s="637"/>
      <c r="DP31" s="637"/>
      <c r="DQ31" s="637"/>
      <c r="DR31" s="637"/>
      <c r="DS31" s="637"/>
      <c r="DT31" s="637"/>
      <c r="DU31" s="637"/>
      <c r="DV31" s="638"/>
      <c r="DW31" s="641">
        <v>1.9</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159732</v>
      </c>
      <c r="S32" s="619"/>
      <c r="T32" s="619"/>
      <c r="U32" s="619"/>
      <c r="V32" s="619"/>
      <c r="W32" s="619"/>
      <c r="X32" s="619"/>
      <c r="Y32" s="620"/>
      <c r="Z32" s="671">
        <v>2.9</v>
      </c>
      <c r="AA32" s="671"/>
      <c r="AB32" s="671"/>
      <c r="AC32" s="671"/>
      <c r="AD32" s="672">
        <v>727</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95.6</v>
      </c>
      <c r="BH32" s="603"/>
      <c r="BI32" s="603"/>
      <c r="BJ32" s="603"/>
      <c r="BK32" s="603"/>
      <c r="BL32" s="603"/>
      <c r="BM32" s="666">
        <v>85.3</v>
      </c>
      <c r="BN32" s="603"/>
      <c r="BO32" s="603"/>
      <c r="BP32" s="603"/>
      <c r="BQ32" s="660"/>
      <c r="BR32" s="681">
        <v>94.4</v>
      </c>
      <c r="BS32" s="603"/>
      <c r="BT32" s="603"/>
      <c r="BU32" s="603"/>
      <c r="BV32" s="603"/>
      <c r="BW32" s="603"/>
      <c r="BX32" s="666">
        <v>82</v>
      </c>
      <c r="BY32" s="603"/>
      <c r="BZ32" s="603"/>
      <c r="CA32" s="603"/>
      <c r="CB32" s="660"/>
      <c r="CD32" s="692"/>
      <c r="CE32" s="693"/>
      <c r="CF32" s="655" t="s">
        <v>297</v>
      </c>
      <c r="CG32" s="652"/>
      <c r="CH32" s="652"/>
      <c r="CI32" s="652"/>
      <c r="CJ32" s="652"/>
      <c r="CK32" s="652"/>
      <c r="CL32" s="652"/>
      <c r="CM32" s="652"/>
      <c r="CN32" s="652"/>
      <c r="CO32" s="652"/>
      <c r="CP32" s="652"/>
      <c r="CQ32" s="653"/>
      <c r="CR32" s="618">
        <v>1613</v>
      </c>
      <c r="CS32" s="619"/>
      <c r="CT32" s="619"/>
      <c r="CU32" s="619"/>
      <c r="CV32" s="619"/>
      <c r="CW32" s="619"/>
      <c r="CX32" s="619"/>
      <c r="CY32" s="620"/>
      <c r="CZ32" s="621">
        <v>0</v>
      </c>
      <c r="DA32" s="639"/>
      <c r="DB32" s="639"/>
      <c r="DC32" s="640"/>
      <c r="DD32" s="624">
        <v>1613</v>
      </c>
      <c r="DE32" s="619"/>
      <c r="DF32" s="619"/>
      <c r="DG32" s="619"/>
      <c r="DH32" s="619"/>
      <c r="DI32" s="619"/>
      <c r="DJ32" s="619"/>
      <c r="DK32" s="620"/>
      <c r="DL32" s="624">
        <v>1613</v>
      </c>
      <c r="DM32" s="619"/>
      <c r="DN32" s="619"/>
      <c r="DO32" s="619"/>
      <c r="DP32" s="619"/>
      <c r="DQ32" s="619"/>
      <c r="DR32" s="619"/>
      <c r="DS32" s="619"/>
      <c r="DT32" s="619"/>
      <c r="DU32" s="619"/>
      <c r="DV32" s="620"/>
      <c r="DW32" s="641">
        <v>0.1</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1160621</v>
      </c>
      <c r="S33" s="619"/>
      <c r="T33" s="619"/>
      <c r="U33" s="619"/>
      <c r="V33" s="619"/>
      <c r="W33" s="619"/>
      <c r="X33" s="619"/>
      <c r="Y33" s="620"/>
      <c r="Z33" s="671">
        <v>20.8</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1596377</v>
      </c>
      <c r="CS33" s="637"/>
      <c r="CT33" s="637"/>
      <c r="CU33" s="637"/>
      <c r="CV33" s="637"/>
      <c r="CW33" s="637"/>
      <c r="CX33" s="637"/>
      <c r="CY33" s="638"/>
      <c r="CZ33" s="621">
        <v>31</v>
      </c>
      <c r="DA33" s="639"/>
      <c r="DB33" s="639"/>
      <c r="DC33" s="640"/>
      <c r="DD33" s="624">
        <v>1068993</v>
      </c>
      <c r="DE33" s="637"/>
      <c r="DF33" s="637"/>
      <c r="DG33" s="637"/>
      <c r="DH33" s="637"/>
      <c r="DI33" s="637"/>
      <c r="DJ33" s="637"/>
      <c r="DK33" s="638"/>
      <c r="DL33" s="624">
        <v>769029</v>
      </c>
      <c r="DM33" s="637"/>
      <c r="DN33" s="637"/>
      <c r="DO33" s="637"/>
      <c r="DP33" s="637"/>
      <c r="DQ33" s="637"/>
      <c r="DR33" s="637"/>
      <c r="DS33" s="637"/>
      <c r="DT33" s="637"/>
      <c r="DU33" s="637"/>
      <c r="DV33" s="638"/>
      <c r="DW33" s="641">
        <v>40.700000000000003</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538645</v>
      </c>
      <c r="CS34" s="619"/>
      <c r="CT34" s="619"/>
      <c r="CU34" s="619"/>
      <c r="CV34" s="619"/>
      <c r="CW34" s="619"/>
      <c r="CX34" s="619"/>
      <c r="CY34" s="620"/>
      <c r="CZ34" s="621">
        <v>10.5</v>
      </c>
      <c r="DA34" s="639"/>
      <c r="DB34" s="639"/>
      <c r="DC34" s="640"/>
      <c r="DD34" s="624">
        <v>341034</v>
      </c>
      <c r="DE34" s="619"/>
      <c r="DF34" s="619"/>
      <c r="DG34" s="619"/>
      <c r="DH34" s="619"/>
      <c r="DI34" s="619"/>
      <c r="DJ34" s="619"/>
      <c r="DK34" s="620"/>
      <c r="DL34" s="624">
        <v>261022</v>
      </c>
      <c r="DM34" s="619"/>
      <c r="DN34" s="619"/>
      <c r="DO34" s="619"/>
      <c r="DP34" s="619"/>
      <c r="DQ34" s="619"/>
      <c r="DR34" s="619"/>
      <c r="DS34" s="619"/>
      <c r="DT34" s="619"/>
      <c r="DU34" s="619"/>
      <c r="DV34" s="620"/>
      <c r="DW34" s="641">
        <v>13.8</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76621</v>
      </c>
      <c r="S35" s="619"/>
      <c r="T35" s="619"/>
      <c r="U35" s="619"/>
      <c r="V35" s="619"/>
      <c r="W35" s="619"/>
      <c r="X35" s="619"/>
      <c r="Y35" s="620"/>
      <c r="Z35" s="671">
        <v>1.4</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302037</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30782</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31204</v>
      </c>
      <c r="CS35" s="637"/>
      <c r="CT35" s="637"/>
      <c r="CU35" s="637"/>
      <c r="CV35" s="637"/>
      <c r="CW35" s="637"/>
      <c r="CX35" s="637"/>
      <c r="CY35" s="638"/>
      <c r="CZ35" s="621">
        <v>0.6</v>
      </c>
      <c r="DA35" s="639"/>
      <c r="DB35" s="639"/>
      <c r="DC35" s="640"/>
      <c r="DD35" s="624">
        <v>21344</v>
      </c>
      <c r="DE35" s="637"/>
      <c r="DF35" s="637"/>
      <c r="DG35" s="637"/>
      <c r="DH35" s="637"/>
      <c r="DI35" s="637"/>
      <c r="DJ35" s="637"/>
      <c r="DK35" s="638"/>
      <c r="DL35" s="624">
        <v>20130</v>
      </c>
      <c r="DM35" s="637"/>
      <c r="DN35" s="637"/>
      <c r="DO35" s="637"/>
      <c r="DP35" s="637"/>
      <c r="DQ35" s="637"/>
      <c r="DR35" s="637"/>
      <c r="DS35" s="637"/>
      <c r="DT35" s="637"/>
      <c r="DU35" s="637"/>
      <c r="DV35" s="638"/>
      <c r="DW35" s="641">
        <v>1.1000000000000001</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5569020</v>
      </c>
      <c r="S36" s="659"/>
      <c r="T36" s="659"/>
      <c r="U36" s="659"/>
      <c r="V36" s="659"/>
      <c r="W36" s="659"/>
      <c r="X36" s="659"/>
      <c r="Y36" s="662"/>
      <c r="Z36" s="663">
        <v>100</v>
      </c>
      <c r="AA36" s="663"/>
      <c r="AB36" s="663"/>
      <c r="AC36" s="663"/>
      <c r="AD36" s="664">
        <v>1815201</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60484</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14905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539652</v>
      </c>
      <c r="CS36" s="619"/>
      <c r="CT36" s="619"/>
      <c r="CU36" s="619"/>
      <c r="CV36" s="619"/>
      <c r="CW36" s="619"/>
      <c r="CX36" s="619"/>
      <c r="CY36" s="620"/>
      <c r="CZ36" s="621">
        <v>10.5</v>
      </c>
      <c r="DA36" s="639"/>
      <c r="DB36" s="639"/>
      <c r="DC36" s="640"/>
      <c r="DD36" s="624">
        <v>300175</v>
      </c>
      <c r="DE36" s="619"/>
      <c r="DF36" s="619"/>
      <c r="DG36" s="619"/>
      <c r="DH36" s="619"/>
      <c r="DI36" s="619"/>
      <c r="DJ36" s="619"/>
      <c r="DK36" s="620"/>
      <c r="DL36" s="624">
        <v>276834</v>
      </c>
      <c r="DM36" s="619"/>
      <c r="DN36" s="619"/>
      <c r="DO36" s="619"/>
      <c r="DP36" s="619"/>
      <c r="DQ36" s="619"/>
      <c r="DR36" s="619"/>
      <c r="DS36" s="619"/>
      <c r="DT36" s="619"/>
      <c r="DU36" s="619"/>
      <c r="DV36" s="620"/>
      <c r="DW36" s="641">
        <v>14.6</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19550</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765</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393758</v>
      </c>
      <c r="CS37" s="637"/>
      <c r="CT37" s="637"/>
      <c r="CU37" s="637"/>
      <c r="CV37" s="637"/>
      <c r="CW37" s="637"/>
      <c r="CX37" s="637"/>
      <c r="CY37" s="638"/>
      <c r="CZ37" s="621">
        <v>7.6</v>
      </c>
      <c r="DA37" s="639"/>
      <c r="DB37" s="639"/>
      <c r="DC37" s="640"/>
      <c r="DD37" s="624">
        <v>222172</v>
      </c>
      <c r="DE37" s="637"/>
      <c r="DF37" s="637"/>
      <c r="DG37" s="637"/>
      <c r="DH37" s="637"/>
      <c r="DI37" s="637"/>
      <c r="DJ37" s="637"/>
      <c r="DK37" s="638"/>
      <c r="DL37" s="624">
        <v>213954</v>
      </c>
      <c r="DM37" s="637"/>
      <c r="DN37" s="637"/>
      <c r="DO37" s="637"/>
      <c r="DP37" s="637"/>
      <c r="DQ37" s="637"/>
      <c r="DR37" s="637"/>
      <c r="DS37" s="637"/>
      <c r="DT37" s="637"/>
      <c r="DU37" s="637"/>
      <c r="DV37" s="638"/>
      <c r="DW37" s="641">
        <v>11.3</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2500</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1134</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299537</v>
      </c>
      <c r="CS38" s="619"/>
      <c r="CT38" s="619"/>
      <c r="CU38" s="619"/>
      <c r="CV38" s="619"/>
      <c r="CW38" s="619"/>
      <c r="CX38" s="619"/>
      <c r="CY38" s="620"/>
      <c r="CZ38" s="621">
        <v>5.8</v>
      </c>
      <c r="DA38" s="639"/>
      <c r="DB38" s="639"/>
      <c r="DC38" s="640"/>
      <c r="DD38" s="624">
        <v>265871</v>
      </c>
      <c r="DE38" s="619"/>
      <c r="DF38" s="619"/>
      <c r="DG38" s="619"/>
      <c r="DH38" s="619"/>
      <c r="DI38" s="619"/>
      <c r="DJ38" s="619"/>
      <c r="DK38" s="620"/>
      <c r="DL38" s="624">
        <v>211043</v>
      </c>
      <c r="DM38" s="619"/>
      <c r="DN38" s="619"/>
      <c r="DO38" s="619"/>
      <c r="DP38" s="619"/>
      <c r="DQ38" s="619"/>
      <c r="DR38" s="619"/>
      <c r="DS38" s="619"/>
      <c r="DT38" s="619"/>
      <c r="DU38" s="619"/>
      <c r="DV38" s="620"/>
      <c r="DW38" s="641">
        <v>11.2</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53</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187339</v>
      </c>
      <c r="CS39" s="637"/>
      <c r="CT39" s="637"/>
      <c r="CU39" s="637"/>
      <c r="CV39" s="637"/>
      <c r="CW39" s="637"/>
      <c r="CX39" s="637"/>
      <c r="CY39" s="638"/>
      <c r="CZ39" s="621">
        <v>3.6</v>
      </c>
      <c r="DA39" s="639"/>
      <c r="DB39" s="639"/>
      <c r="DC39" s="640"/>
      <c r="DD39" s="624">
        <v>140569</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69598</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155</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t="s">
        <v>108</v>
      </c>
      <c r="CS40" s="619"/>
      <c r="CT40" s="619"/>
      <c r="CU40" s="619"/>
      <c r="CV40" s="619"/>
      <c r="CW40" s="619"/>
      <c r="CX40" s="619"/>
      <c r="CY40" s="620"/>
      <c r="CZ40" s="621" t="s">
        <v>108</v>
      </c>
      <c r="DA40" s="639"/>
      <c r="DB40" s="639"/>
      <c r="DC40" s="640"/>
      <c r="DD40" s="624" t="s">
        <v>108</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149905</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304</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2433524</v>
      </c>
      <c r="CS42" s="619"/>
      <c r="CT42" s="619"/>
      <c r="CU42" s="619"/>
      <c r="CV42" s="619"/>
      <c r="CW42" s="619"/>
      <c r="CX42" s="619"/>
      <c r="CY42" s="620"/>
      <c r="CZ42" s="621">
        <v>47.2</v>
      </c>
      <c r="DA42" s="622"/>
      <c r="DB42" s="622"/>
      <c r="DC42" s="623"/>
      <c r="DD42" s="624">
        <v>79701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t="s">
        <v>118</v>
      </c>
      <c r="CS43" s="637"/>
      <c r="CT43" s="637"/>
      <c r="CU43" s="637"/>
      <c r="CV43" s="637"/>
      <c r="CW43" s="637"/>
      <c r="CX43" s="637"/>
      <c r="CY43" s="638"/>
      <c r="CZ43" s="621" t="s">
        <v>118</v>
      </c>
      <c r="DA43" s="639"/>
      <c r="DB43" s="639"/>
      <c r="DC43" s="640"/>
      <c r="DD43" s="624" t="s">
        <v>118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2229437</v>
      </c>
      <c r="CS44" s="619"/>
      <c r="CT44" s="619"/>
      <c r="CU44" s="619"/>
      <c r="CV44" s="619"/>
      <c r="CW44" s="619"/>
      <c r="CX44" s="619"/>
      <c r="CY44" s="620"/>
      <c r="CZ44" s="621">
        <v>43.3</v>
      </c>
      <c r="DA44" s="622"/>
      <c r="DB44" s="622"/>
      <c r="DC44" s="623"/>
      <c r="DD44" s="624">
        <v>74178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2160171</v>
      </c>
      <c r="CS45" s="637"/>
      <c r="CT45" s="637"/>
      <c r="CU45" s="637"/>
      <c r="CV45" s="637"/>
      <c r="CW45" s="637"/>
      <c r="CX45" s="637"/>
      <c r="CY45" s="638"/>
      <c r="CZ45" s="621">
        <v>41.9</v>
      </c>
      <c r="DA45" s="639"/>
      <c r="DB45" s="639"/>
      <c r="DC45" s="640"/>
      <c r="DD45" s="624">
        <v>38104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69266</v>
      </c>
      <c r="CS46" s="619"/>
      <c r="CT46" s="619"/>
      <c r="CU46" s="619"/>
      <c r="CV46" s="619"/>
      <c r="CW46" s="619"/>
      <c r="CX46" s="619"/>
      <c r="CY46" s="620"/>
      <c r="CZ46" s="621">
        <v>1.3</v>
      </c>
      <c r="DA46" s="622"/>
      <c r="DB46" s="622"/>
      <c r="DC46" s="623"/>
      <c r="DD46" s="624">
        <v>36074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204087</v>
      </c>
      <c r="CS47" s="637"/>
      <c r="CT47" s="637"/>
      <c r="CU47" s="637"/>
      <c r="CV47" s="637"/>
      <c r="CW47" s="637"/>
      <c r="CX47" s="637"/>
      <c r="CY47" s="638"/>
      <c r="CZ47" s="621">
        <v>4</v>
      </c>
      <c r="DA47" s="639"/>
      <c r="DB47" s="639"/>
      <c r="DC47" s="640"/>
      <c r="DD47" s="624">
        <v>5523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5153332</v>
      </c>
      <c r="CS49" s="603"/>
      <c r="CT49" s="603"/>
      <c r="CU49" s="603"/>
      <c r="CV49" s="603"/>
      <c r="CW49" s="603"/>
      <c r="CX49" s="603"/>
      <c r="CY49" s="604"/>
      <c r="CZ49" s="605">
        <v>100</v>
      </c>
      <c r="DA49" s="606"/>
      <c r="DB49" s="606"/>
      <c r="DC49" s="607"/>
      <c r="DD49" s="608">
        <v>2026304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61" zoomScale="70" zoomScaleNormal="25" zoomScaleSheetLayoutView="70" workbookViewId="0">
      <selection activeCell="AF95" sqref="AF95"/>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5569</v>
      </c>
      <c r="R7" s="1131"/>
      <c r="S7" s="1131"/>
      <c r="T7" s="1131"/>
      <c r="U7" s="1131"/>
      <c r="V7" s="1131">
        <v>5154</v>
      </c>
      <c r="W7" s="1131"/>
      <c r="X7" s="1131"/>
      <c r="Y7" s="1131"/>
      <c r="Z7" s="1131"/>
      <c r="AA7" s="1131">
        <v>415</v>
      </c>
      <c r="AB7" s="1131"/>
      <c r="AC7" s="1131"/>
      <c r="AD7" s="1131"/>
      <c r="AE7" s="1132"/>
      <c r="AF7" s="1133">
        <v>397</v>
      </c>
      <c r="AG7" s="1134"/>
      <c r="AH7" s="1134"/>
      <c r="AI7" s="1134"/>
      <c r="AJ7" s="1135"/>
      <c r="AK7" s="1117">
        <v>78</v>
      </c>
      <c r="AL7" s="1118"/>
      <c r="AM7" s="1118"/>
      <c r="AN7" s="1118"/>
      <c r="AO7" s="1118"/>
      <c r="AP7" s="1118">
        <v>4334</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5569</v>
      </c>
      <c r="R23" s="1095"/>
      <c r="S23" s="1095"/>
      <c r="T23" s="1095"/>
      <c r="U23" s="1095"/>
      <c r="V23" s="1095">
        <v>5154</v>
      </c>
      <c r="W23" s="1095"/>
      <c r="X23" s="1095"/>
      <c r="Y23" s="1095"/>
      <c r="Z23" s="1095"/>
      <c r="AA23" s="1095">
        <v>415</v>
      </c>
      <c r="AB23" s="1095"/>
      <c r="AC23" s="1095"/>
      <c r="AD23" s="1095"/>
      <c r="AE23" s="1096"/>
      <c r="AF23" s="1097">
        <v>397</v>
      </c>
      <c r="AG23" s="1095"/>
      <c r="AH23" s="1095"/>
      <c r="AI23" s="1095"/>
      <c r="AJ23" s="1098"/>
      <c r="AK23" s="1099"/>
      <c r="AL23" s="1100"/>
      <c r="AM23" s="1100"/>
      <c r="AN23" s="1100"/>
      <c r="AO23" s="1100"/>
      <c r="AP23" s="1095">
        <v>4334</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697</v>
      </c>
      <c r="R28" s="1080"/>
      <c r="S28" s="1080"/>
      <c r="T28" s="1080"/>
      <c r="U28" s="1080"/>
      <c r="V28" s="1080">
        <v>666</v>
      </c>
      <c r="W28" s="1080"/>
      <c r="X28" s="1080"/>
      <c r="Y28" s="1080"/>
      <c r="Z28" s="1080"/>
      <c r="AA28" s="1080">
        <v>31</v>
      </c>
      <c r="AB28" s="1080"/>
      <c r="AC28" s="1080"/>
      <c r="AD28" s="1080"/>
      <c r="AE28" s="1081"/>
      <c r="AF28" s="1082">
        <v>31</v>
      </c>
      <c r="AG28" s="1080"/>
      <c r="AH28" s="1080"/>
      <c r="AI28" s="1080"/>
      <c r="AJ28" s="1083"/>
      <c r="AK28" s="1084">
        <v>63</v>
      </c>
      <c r="AL28" s="1072"/>
      <c r="AM28" s="1072"/>
      <c r="AN28" s="1072"/>
      <c r="AO28" s="1072"/>
      <c r="AP28" s="1072">
        <v>0</v>
      </c>
      <c r="AQ28" s="1072"/>
      <c r="AR28" s="1072"/>
      <c r="AS28" s="1072"/>
      <c r="AT28" s="1072"/>
      <c r="AU28" s="1072">
        <v>0</v>
      </c>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35</v>
      </c>
      <c r="R29" s="1070"/>
      <c r="S29" s="1070"/>
      <c r="T29" s="1070"/>
      <c r="U29" s="1070"/>
      <c r="V29" s="1070">
        <v>35</v>
      </c>
      <c r="W29" s="1070"/>
      <c r="X29" s="1070"/>
      <c r="Y29" s="1070"/>
      <c r="Z29" s="1070"/>
      <c r="AA29" s="1070">
        <v>0</v>
      </c>
      <c r="AB29" s="1070"/>
      <c r="AC29" s="1070"/>
      <c r="AD29" s="1070"/>
      <c r="AE29" s="1071"/>
      <c r="AF29" s="1045">
        <v>0</v>
      </c>
      <c r="AG29" s="1046"/>
      <c r="AH29" s="1046"/>
      <c r="AI29" s="1046"/>
      <c r="AJ29" s="1047"/>
      <c r="AK29" s="1006">
        <v>17</v>
      </c>
      <c r="AL29" s="997"/>
      <c r="AM29" s="997"/>
      <c r="AN29" s="997"/>
      <c r="AO29" s="997"/>
      <c r="AP29" s="997">
        <v>0</v>
      </c>
      <c r="AQ29" s="997"/>
      <c r="AR29" s="997"/>
      <c r="AS29" s="997"/>
      <c r="AT29" s="997"/>
      <c r="AU29" s="997">
        <v>0</v>
      </c>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47</v>
      </c>
      <c r="R30" s="1070"/>
      <c r="S30" s="1070"/>
      <c r="T30" s="1070"/>
      <c r="U30" s="1070"/>
      <c r="V30" s="1070">
        <v>41</v>
      </c>
      <c r="W30" s="1070"/>
      <c r="X30" s="1070"/>
      <c r="Y30" s="1070"/>
      <c r="Z30" s="1070"/>
      <c r="AA30" s="1070">
        <v>6</v>
      </c>
      <c r="AB30" s="1070"/>
      <c r="AC30" s="1070"/>
      <c r="AD30" s="1070"/>
      <c r="AE30" s="1071"/>
      <c r="AF30" s="1045">
        <v>6</v>
      </c>
      <c r="AG30" s="1046"/>
      <c r="AH30" s="1046"/>
      <c r="AI30" s="1046"/>
      <c r="AJ30" s="1047"/>
      <c r="AK30" s="1006">
        <v>3</v>
      </c>
      <c r="AL30" s="997"/>
      <c r="AM30" s="997"/>
      <c r="AN30" s="997"/>
      <c r="AO30" s="997"/>
      <c r="AP30" s="997">
        <v>0</v>
      </c>
      <c r="AQ30" s="997"/>
      <c r="AR30" s="997"/>
      <c r="AS30" s="997"/>
      <c r="AT30" s="997"/>
      <c r="AU30" s="997">
        <v>0</v>
      </c>
      <c r="AV30" s="997"/>
      <c r="AW30" s="997"/>
      <c r="AX30" s="997"/>
      <c r="AY30" s="997"/>
      <c r="AZ30" s="1068"/>
      <c r="BA30" s="1068"/>
      <c r="BB30" s="1068"/>
      <c r="BC30" s="1068"/>
      <c r="BD30" s="1068"/>
      <c r="BE30" s="1058" t="s">
        <v>379</v>
      </c>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380</v>
      </c>
      <c r="C31" s="1064"/>
      <c r="D31" s="1064"/>
      <c r="E31" s="1064"/>
      <c r="F31" s="1064"/>
      <c r="G31" s="1064"/>
      <c r="H31" s="1064"/>
      <c r="I31" s="1064"/>
      <c r="J31" s="1064"/>
      <c r="K31" s="1064"/>
      <c r="L31" s="1064"/>
      <c r="M31" s="1064"/>
      <c r="N31" s="1064"/>
      <c r="O31" s="1064"/>
      <c r="P31" s="1065"/>
      <c r="Q31" s="1069">
        <v>142</v>
      </c>
      <c r="R31" s="1070"/>
      <c r="S31" s="1070"/>
      <c r="T31" s="1070"/>
      <c r="U31" s="1070"/>
      <c r="V31" s="1070">
        <v>137</v>
      </c>
      <c r="W31" s="1070"/>
      <c r="X31" s="1070"/>
      <c r="Y31" s="1070"/>
      <c r="Z31" s="1070"/>
      <c r="AA31" s="1070">
        <v>5</v>
      </c>
      <c r="AB31" s="1070"/>
      <c r="AC31" s="1070"/>
      <c r="AD31" s="1070"/>
      <c r="AE31" s="1071"/>
      <c r="AF31" s="1045">
        <v>5</v>
      </c>
      <c r="AG31" s="1046"/>
      <c r="AH31" s="1046"/>
      <c r="AI31" s="1046"/>
      <c r="AJ31" s="1047"/>
      <c r="AK31" s="1006">
        <v>60</v>
      </c>
      <c r="AL31" s="997"/>
      <c r="AM31" s="997"/>
      <c r="AN31" s="997"/>
      <c r="AO31" s="997"/>
      <c r="AP31" s="997">
        <v>489</v>
      </c>
      <c r="AQ31" s="997"/>
      <c r="AR31" s="997"/>
      <c r="AS31" s="997"/>
      <c r="AT31" s="997"/>
      <c r="AU31" s="997">
        <v>60</v>
      </c>
      <c r="AV31" s="997"/>
      <c r="AW31" s="997"/>
      <c r="AX31" s="997"/>
      <c r="AY31" s="997"/>
      <c r="AZ31" s="1068"/>
      <c r="BA31" s="1068"/>
      <c r="BB31" s="1068"/>
      <c r="BC31" s="1068"/>
      <c r="BD31" s="1068"/>
      <c r="BE31" s="1058" t="s">
        <v>381</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382</v>
      </c>
      <c r="C32" s="1064"/>
      <c r="D32" s="1064"/>
      <c r="E32" s="1064"/>
      <c r="F32" s="1064"/>
      <c r="G32" s="1064"/>
      <c r="H32" s="1064"/>
      <c r="I32" s="1064"/>
      <c r="J32" s="1064"/>
      <c r="K32" s="1064"/>
      <c r="L32" s="1064"/>
      <c r="M32" s="1064"/>
      <c r="N32" s="1064"/>
      <c r="O32" s="1064"/>
      <c r="P32" s="1065"/>
      <c r="Q32" s="1069">
        <v>25</v>
      </c>
      <c r="R32" s="1070"/>
      <c r="S32" s="1070"/>
      <c r="T32" s="1070"/>
      <c r="U32" s="1070"/>
      <c r="V32" s="1070">
        <v>24</v>
      </c>
      <c r="W32" s="1070"/>
      <c r="X32" s="1070"/>
      <c r="Y32" s="1070"/>
      <c r="Z32" s="1070"/>
      <c r="AA32" s="1070">
        <v>1</v>
      </c>
      <c r="AB32" s="1070"/>
      <c r="AC32" s="1070"/>
      <c r="AD32" s="1070"/>
      <c r="AE32" s="1071"/>
      <c r="AF32" s="1045">
        <v>1</v>
      </c>
      <c r="AG32" s="1046"/>
      <c r="AH32" s="1046"/>
      <c r="AI32" s="1046"/>
      <c r="AJ32" s="1047"/>
      <c r="AK32" s="1006">
        <v>20</v>
      </c>
      <c r="AL32" s="997"/>
      <c r="AM32" s="997"/>
      <c r="AN32" s="997"/>
      <c r="AO32" s="997"/>
      <c r="AP32" s="997">
        <v>87</v>
      </c>
      <c r="AQ32" s="997"/>
      <c r="AR32" s="997"/>
      <c r="AS32" s="997"/>
      <c r="AT32" s="997"/>
      <c r="AU32" s="997">
        <v>8</v>
      </c>
      <c r="AV32" s="997"/>
      <c r="AW32" s="997"/>
      <c r="AX32" s="997"/>
      <c r="AY32" s="997"/>
      <c r="AZ32" s="1068"/>
      <c r="BA32" s="1068"/>
      <c r="BB32" s="1068"/>
      <c r="BC32" s="1068"/>
      <c r="BD32" s="1068"/>
      <c r="BE32" s="1058" t="s">
        <v>381</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c r="C33" s="1064"/>
      <c r="D33" s="1064"/>
      <c r="E33" s="1064"/>
      <c r="F33" s="1064"/>
      <c r="G33" s="1064"/>
      <c r="H33" s="1064"/>
      <c r="I33" s="1064"/>
      <c r="J33" s="1064"/>
      <c r="K33" s="1064"/>
      <c r="L33" s="1064"/>
      <c r="M33" s="1064"/>
      <c r="N33" s="1064"/>
      <c r="O33" s="1064"/>
      <c r="P33" s="1065"/>
      <c r="Q33" s="1069"/>
      <c r="R33" s="1070"/>
      <c r="S33" s="1070"/>
      <c r="T33" s="1070"/>
      <c r="U33" s="1070"/>
      <c r="V33" s="1070"/>
      <c r="W33" s="1070"/>
      <c r="X33" s="1070"/>
      <c r="Y33" s="1070"/>
      <c r="Z33" s="1070"/>
      <c r="AA33" s="1070"/>
      <c r="AB33" s="1070"/>
      <c r="AC33" s="1070"/>
      <c r="AD33" s="1070"/>
      <c r="AE33" s="1071"/>
      <c r="AF33" s="1045"/>
      <c r="AG33" s="1046"/>
      <c r="AH33" s="1046"/>
      <c r="AI33" s="1046"/>
      <c r="AJ33" s="1047"/>
      <c r="AK33" s="1006"/>
      <c r="AL33" s="997"/>
      <c r="AM33" s="997"/>
      <c r="AN33" s="997"/>
      <c r="AO33" s="997"/>
      <c r="AP33" s="997"/>
      <c r="AQ33" s="997"/>
      <c r="AR33" s="997"/>
      <c r="AS33" s="997"/>
      <c r="AT33" s="997"/>
      <c r="AU33" s="997"/>
      <c r="AV33" s="997"/>
      <c r="AW33" s="997"/>
      <c r="AX33" s="997"/>
      <c r="AY33" s="997"/>
      <c r="AZ33" s="1068"/>
      <c r="BA33" s="1068"/>
      <c r="BB33" s="1068"/>
      <c r="BC33" s="1068"/>
      <c r="BD33" s="1068"/>
      <c r="BE33" s="1058"/>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43</v>
      </c>
      <c r="AG63" s="985"/>
      <c r="AH63" s="985"/>
      <c r="AI63" s="985"/>
      <c r="AJ63" s="1056"/>
      <c r="AK63" s="1057"/>
      <c r="AL63" s="989"/>
      <c r="AM63" s="989"/>
      <c r="AN63" s="989"/>
      <c r="AO63" s="989"/>
      <c r="AP63" s="985">
        <v>576</v>
      </c>
      <c r="AQ63" s="985"/>
      <c r="AR63" s="985"/>
      <c r="AS63" s="985"/>
      <c r="AT63" s="985"/>
      <c r="AU63" s="985">
        <v>68</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1824</v>
      </c>
      <c r="R68" s="1008"/>
      <c r="S68" s="1008"/>
      <c r="T68" s="1008"/>
      <c r="U68" s="1008"/>
      <c r="V68" s="1008">
        <v>1804</v>
      </c>
      <c r="W68" s="1008"/>
      <c r="X68" s="1008"/>
      <c r="Y68" s="1008"/>
      <c r="Z68" s="1008"/>
      <c r="AA68" s="1008">
        <v>20</v>
      </c>
      <c r="AB68" s="1008"/>
      <c r="AC68" s="1008"/>
      <c r="AD68" s="1008"/>
      <c r="AE68" s="1008"/>
      <c r="AF68" s="1008">
        <v>20</v>
      </c>
      <c r="AG68" s="1008"/>
      <c r="AH68" s="1008"/>
      <c r="AI68" s="1008"/>
      <c r="AJ68" s="1008"/>
      <c r="AK68" s="1008">
        <v>0</v>
      </c>
      <c r="AL68" s="1008"/>
      <c r="AM68" s="1008"/>
      <c r="AN68" s="1008"/>
      <c r="AO68" s="1008"/>
      <c r="AP68" s="1008">
        <v>814</v>
      </c>
      <c r="AQ68" s="1008"/>
      <c r="AR68" s="1008"/>
      <c r="AS68" s="1008"/>
      <c r="AT68" s="1008"/>
      <c r="AU68" s="1008">
        <v>261</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9053</v>
      </c>
      <c r="R69" s="997"/>
      <c r="S69" s="997"/>
      <c r="T69" s="997"/>
      <c r="U69" s="997"/>
      <c r="V69" s="997">
        <v>8838</v>
      </c>
      <c r="W69" s="997"/>
      <c r="X69" s="997"/>
      <c r="Y69" s="997"/>
      <c r="Z69" s="997"/>
      <c r="AA69" s="997">
        <v>215</v>
      </c>
      <c r="AB69" s="997"/>
      <c r="AC69" s="997"/>
      <c r="AD69" s="997"/>
      <c r="AE69" s="997"/>
      <c r="AF69" s="997">
        <v>215</v>
      </c>
      <c r="AG69" s="997"/>
      <c r="AH69" s="997"/>
      <c r="AI69" s="997"/>
      <c r="AJ69" s="997"/>
      <c r="AK69" s="997">
        <v>12</v>
      </c>
      <c r="AL69" s="997"/>
      <c r="AM69" s="997"/>
      <c r="AN69" s="997"/>
      <c r="AO69" s="997"/>
      <c r="AP69" s="997">
        <v>0</v>
      </c>
      <c r="AQ69" s="997"/>
      <c r="AR69" s="997"/>
      <c r="AS69" s="997"/>
      <c r="AT69" s="997"/>
      <c r="AU69" s="997">
        <v>0</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2587</v>
      </c>
      <c r="R70" s="997"/>
      <c r="S70" s="997"/>
      <c r="T70" s="997"/>
      <c r="U70" s="997"/>
      <c r="V70" s="997">
        <v>2567</v>
      </c>
      <c r="W70" s="997"/>
      <c r="X70" s="997"/>
      <c r="Y70" s="997"/>
      <c r="Z70" s="997"/>
      <c r="AA70" s="997">
        <v>20</v>
      </c>
      <c r="AB70" s="997"/>
      <c r="AC70" s="997"/>
      <c r="AD70" s="997"/>
      <c r="AE70" s="997"/>
      <c r="AF70" s="997">
        <v>20</v>
      </c>
      <c r="AG70" s="997"/>
      <c r="AH70" s="997"/>
      <c r="AI70" s="997"/>
      <c r="AJ70" s="997"/>
      <c r="AK70" s="997">
        <v>12</v>
      </c>
      <c r="AL70" s="997"/>
      <c r="AM70" s="997"/>
      <c r="AN70" s="997"/>
      <c r="AO70" s="997"/>
      <c r="AP70" s="997">
        <v>263</v>
      </c>
      <c r="AQ70" s="997"/>
      <c r="AR70" s="997"/>
      <c r="AS70" s="997"/>
      <c r="AT70" s="997"/>
      <c r="AU70" s="997">
        <v>12</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995</v>
      </c>
      <c r="R71" s="997"/>
      <c r="S71" s="997"/>
      <c r="T71" s="997"/>
      <c r="U71" s="997"/>
      <c r="V71" s="997">
        <v>970</v>
      </c>
      <c r="W71" s="997"/>
      <c r="X71" s="997"/>
      <c r="Y71" s="997"/>
      <c r="Z71" s="997"/>
      <c r="AA71" s="997">
        <v>25</v>
      </c>
      <c r="AB71" s="997"/>
      <c r="AC71" s="997"/>
      <c r="AD71" s="997"/>
      <c r="AE71" s="997"/>
      <c r="AF71" s="997">
        <v>25</v>
      </c>
      <c r="AG71" s="997"/>
      <c r="AH71" s="997"/>
      <c r="AI71" s="997"/>
      <c r="AJ71" s="997"/>
      <c r="AK71" s="997">
        <v>0</v>
      </c>
      <c r="AL71" s="997"/>
      <c r="AM71" s="997"/>
      <c r="AN71" s="997"/>
      <c r="AO71" s="997"/>
      <c r="AP71" s="997">
        <v>0</v>
      </c>
      <c r="AQ71" s="997"/>
      <c r="AR71" s="997"/>
      <c r="AS71" s="997"/>
      <c r="AT71" s="997"/>
      <c r="AU71" s="997">
        <v>0</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269</v>
      </c>
      <c r="R72" s="997"/>
      <c r="S72" s="997"/>
      <c r="T72" s="997"/>
      <c r="U72" s="997"/>
      <c r="V72" s="997">
        <v>241</v>
      </c>
      <c r="W72" s="997"/>
      <c r="X72" s="997"/>
      <c r="Y72" s="997"/>
      <c r="Z72" s="997"/>
      <c r="AA72" s="997">
        <v>28</v>
      </c>
      <c r="AB72" s="997"/>
      <c r="AC72" s="997"/>
      <c r="AD72" s="997"/>
      <c r="AE72" s="997"/>
      <c r="AF72" s="997">
        <v>28</v>
      </c>
      <c r="AG72" s="997"/>
      <c r="AH72" s="997"/>
      <c r="AI72" s="997"/>
      <c r="AJ72" s="997"/>
      <c r="AK72" s="997">
        <v>0</v>
      </c>
      <c r="AL72" s="997"/>
      <c r="AM72" s="997"/>
      <c r="AN72" s="997"/>
      <c r="AO72" s="997"/>
      <c r="AP72" s="997">
        <v>0</v>
      </c>
      <c r="AQ72" s="997"/>
      <c r="AR72" s="997"/>
      <c r="AS72" s="997"/>
      <c r="AT72" s="997"/>
      <c r="AU72" s="997">
        <v>0</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28394</v>
      </c>
      <c r="R73" s="997"/>
      <c r="S73" s="997"/>
      <c r="T73" s="997"/>
      <c r="U73" s="997"/>
      <c r="V73" s="997">
        <v>27681</v>
      </c>
      <c r="W73" s="997"/>
      <c r="X73" s="997"/>
      <c r="Y73" s="997"/>
      <c r="Z73" s="997"/>
      <c r="AA73" s="997">
        <v>713</v>
      </c>
      <c r="AB73" s="997"/>
      <c r="AC73" s="997"/>
      <c r="AD73" s="997"/>
      <c r="AE73" s="997"/>
      <c r="AF73" s="997">
        <v>713</v>
      </c>
      <c r="AG73" s="997"/>
      <c r="AH73" s="997"/>
      <c r="AI73" s="997"/>
      <c r="AJ73" s="997"/>
      <c r="AK73" s="997">
        <v>4021</v>
      </c>
      <c r="AL73" s="997"/>
      <c r="AM73" s="997"/>
      <c r="AN73" s="997"/>
      <c r="AO73" s="997"/>
      <c r="AP73" s="997">
        <v>0</v>
      </c>
      <c r="AQ73" s="997"/>
      <c r="AR73" s="997"/>
      <c r="AS73" s="997"/>
      <c r="AT73" s="997"/>
      <c r="AU73" s="997">
        <v>0</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547</v>
      </c>
      <c r="C74" s="1001"/>
      <c r="D74" s="1001"/>
      <c r="E74" s="1001"/>
      <c r="F74" s="1001"/>
      <c r="G74" s="1001"/>
      <c r="H74" s="1001"/>
      <c r="I74" s="1001"/>
      <c r="J74" s="1001"/>
      <c r="K74" s="1001"/>
      <c r="L74" s="1001"/>
      <c r="M74" s="1001"/>
      <c r="N74" s="1001"/>
      <c r="O74" s="1001"/>
      <c r="P74" s="1002"/>
      <c r="Q74" s="1003">
        <v>141826</v>
      </c>
      <c r="R74" s="997"/>
      <c r="S74" s="997"/>
      <c r="T74" s="997"/>
      <c r="U74" s="997"/>
      <c r="V74" s="997">
        <v>135893</v>
      </c>
      <c r="W74" s="997"/>
      <c r="X74" s="997"/>
      <c r="Y74" s="997"/>
      <c r="Z74" s="997"/>
      <c r="AA74" s="997">
        <v>5934</v>
      </c>
      <c r="AB74" s="997"/>
      <c r="AC74" s="997"/>
      <c r="AD74" s="997"/>
      <c r="AE74" s="997"/>
      <c r="AF74" s="997">
        <v>5934</v>
      </c>
      <c r="AG74" s="997"/>
      <c r="AH74" s="997"/>
      <c r="AI74" s="997"/>
      <c r="AJ74" s="997"/>
      <c r="AK74" s="997">
        <v>1005</v>
      </c>
      <c r="AL74" s="997"/>
      <c r="AM74" s="997"/>
      <c r="AN74" s="997"/>
      <c r="AO74" s="997"/>
      <c r="AP74" s="997">
        <v>0</v>
      </c>
      <c r="AQ74" s="997"/>
      <c r="AR74" s="997"/>
      <c r="AS74" s="997"/>
      <c r="AT74" s="997"/>
      <c r="AU74" s="997">
        <v>0</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548</v>
      </c>
      <c r="C75" s="1001"/>
      <c r="D75" s="1001"/>
      <c r="E75" s="1001"/>
      <c r="F75" s="1001"/>
      <c r="G75" s="1001"/>
      <c r="H75" s="1001"/>
      <c r="I75" s="1001"/>
      <c r="J75" s="1001"/>
      <c r="K75" s="1001"/>
      <c r="L75" s="1001"/>
      <c r="M75" s="1001"/>
      <c r="N75" s="1001"/>
      <c r="O75" s="1001"/>
      <c r="P75" s="1002"/>
      <c r="Q75" s="1004">
        <v>18</v>
      </c>
      <c r="R75" s="1005"/>
      <c r="S75" s="1005"/>
      <c r="T75" s="1005"/>
      <c r="U75" s="1006"/>
      <c r="V75" s="1007">
        <v>17</v>
      </c>
      <c r="W75" s="1005"/>
      <c r="X75" s="1005"/>
      <c r="Y75" s="1005"/>
      <c r="Z75" s="1006"/>
      <c r="AA75" s="1007">
        <v>1</v>
      </c>
      <c r="AB75" s="1005"/>
      <c r="AC75" s="1005"/>
      <c r="AD75" s="1005"/>
      <c r="AE75" s="1006"/>
      <c r="AF75" s="1007">
        <v>1</v>
      </c>
      <c r="AG75" s="1005"/>
      <c r="AH75" s="1005"/>
      <c r="AI75" s="1005"/>
      <c r="AJ75" s="1006"/>
      <c r="AK75" s="1007">
        <v>5</v>
      </c>
      <c r="AL75" s="1005"/>
      <c r="AM75" s="1005"/>
      <c r="AN75" s="1005"/>
      <c r="AO75" s="1006"/>
      <c r="AP75" s="1007">
        <v>0</v>
      </c>
      <c r="AQ75" s="1005"/>
      <c r="AR75" s="1005"/>
      <c r="AS75" s="1005"/>
      <c r="AT75" s="1006"/>
      <c r="AU75" s="1007">
        <v>0</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550</v>
      </c>
      <c r="C76" s="1001"/>
      <c r="D76" s="1001"/>
      <c r="E76" s="1001"/>
      <c r="F76" s="1001"/>
      <c r="G76" s="1001"/>
      <c r="H76" s="1001"/>
      <c r="I76" s="1001"/>
      <c r="J76" s="1001"/>
      <c r="K76" s="1001"/>
      <c r="L76" s="1001"/>
      <c r="M76" s="1001"/>
      <c r="N76" s="1001"/>
      <c r="O76" s="1001"/>
      <c r="P76" s="1002"/>
      <c r="Q76" s="1004">
        <v>190</v>
      </c>
      <c r="R76" s="1005"/>
      <c r="S76" s="1005"/>
      <c r="T76" s="1005"/>
      <c r="U76" s="1006"/>
      <c r="V76" s="1007">
        <v>183</v>
      </c>
      <c r="W76" s="1005"/>
      <c r="X76" s="1005"/>
      <c r="Y76" s="1005"/>
      <c r="Z76" s="1006"/>
      <c r="AA76" s="1007">
        <v>7</v>
      </c>
      <c r="AB76" s="1005"/>
      <c r="AC76" s="1005"/>
      <c r="AD76" s="1005"/>
      <c r="AE76" s="1006"/>
      <c r="AF76" s="1007">
        <v>7</v>
      </c>
      <c r="AG76" s="1005"/>
      <c r="AH76" s="1005"/>
      <c r="AI76" s="1005"/>
      <c r="AJ76" s="1006"/>
      <c r="AK76" s="1007">
        <v>0</v>
      </c>
      <c r="AL76" s="1005"/>
      <c r="AM76" s="1005"/>
      <c r="AN76" s="1005"/>
      <c r="AO76" s="1006"/>
      <c r="AP76" s="1007">
        <v>0</v>
      </c>
      <c r="AQ76" s="1005"/>
      <c r="AR76" s="1005"/>
      <c r="AS76" s="1005"/>
      <c r="AT76" s="1006"/>
      <c r="AU76" s="1007">
        <v>0</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SUM(AF68:AJ87)</f>
        <v>6963</v>
      </c>
      <c r="AG88" s="985"/>
      <c r="AH88" s="985"/>
      <c r="AI88" s="985"/>
      <c r="AJ88" s="985"/>
      <c r="AK88" s="989"/>
      <c r="AL88" s="989"/>
      <c r="AM88" s="989"/>
      <c r="AN88" s="989"/>
      <c r="AO88" s="989"/>
      <c r="AP88" s="985">
        <f>SUM(AP68:AT75)</f>
        <v>1077</v>
      </c>
      <c r="AQ88" s="985"/>
      <c r="AR88" s="985"/>
      <c r="AS88" s="985"/>
      <c r="AT88" s="985"/>
      <c r="AU88" s="985">
        <f>SUM(AU68:AU87)</f>
        <v>273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284</v>
      </c>
      <c r="AG109" s="918"/>
      <c r="AH109" s="918"/>
      <c r="AI109" s="918"/>
      <c r="AJ109" s="919"/>
      <c r="AK109" s="920" t="s">
        <v>283</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284</v>
      </c>
      <c r="BW109" s="918"/>
      <c r="BX109" s="918"/>
      <c r="BY109" s="918"/>
      <c r="BZ109" s="919"/>
      <c r="CA109" s="920" t="s">
        <v>283</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284</v>
      </c>
      <c r="DM109" s="918"/>
      <c r="DN109" s="918"/>
      <c r="DO109" s="918"/>
      <c r="DP109" s="919"/>
      <c r="DQ109" s="920" t="s">
        <v>283</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262410</v>
      </c>
      <c r="AB110" s="903"/>
      <c r="AC110" s="903"/>
      <c r="AD110" s="903"/>
      <c r="AE110" s="904"/>
      <c r="AF110" s="905">
        <v>264752</v>
      </c>
      <c r="AG110" s="903"/>
      <c r="AH110" s="903"/>
      <c r="AI110" s="903"/>
      <c r="AJ110" s="904"/>
      <c r="AK110" s="905">
        <v>245647</v>
      </c>
      <c r="AL110" s="903"/>
      <c r="AM110" s="903"/>
      <c r="AN110" s="903"/>
      <c r="AO110" s="904"/>
      <c r="AP110" s="906">
        <v>14.7</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3032374</v>
      </c>
      <c r="BR110" s="830"/>
      <c r="BS110" s="830"/>
      <c r="BT110" s="830"/>
      <c r="BU110" s="830"/>
      <c r="BV110" s="830">
        <v>3384517</v>
      </c>
      <c r="BW110" s="830"/>
      <c r="BX110" s="830"/>
      <c r="BY110" s="830"/>
      <c r="BZ110" s="830"/>
      <c r="CA110" s="830">
        <v>4334676</v>
      </c>
      <c r="CB110" s="830"/>
      <c r="CC110" s="830"/>
      <c r="CD110" s="830"/>
      <c r="CE110" s="830"/>
      <c r="CF110" s="891">
        <v>259.89999999999998</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410</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411</v>
      </c>
      <c r="AB111" s="939"/>
      <c r="AC111" s="939"/>
      <c r="AD111" s="939"/>
      <c r="AE111" s="940"/>
      <c r="AF111" s="941" t="s">
        <v>411</v>
      </c>
      <c r="AG111" s="939"/>
      <c r="AH111" s="939"/>
      <c r="AI111" s="939"/>
      <c r="AJ111" s="940"/>
      <c r="AK111" s="941" t="s">
        <v>411</v>
      </c>
      <c r="AL111" s="939"/>
      <c r="AM111" s="939"/>
      <c r="AN111" s="939"/>
      <c r="AO111" s="940"/>
      <c r="AP111" s="942" t="s">
        <v>411</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216</v>
      </c>
      <c r="BR111" s="801"/>
      <c r="BS111" s="801"/>
      <c r="BT111" s="801"/>
      <c r="BU111" s="801"/>
      <c r="BV111" s="801">
        <v>394</v>
      </c>
      <c r="BW111" s="801"/>
      <c r="BX111" s="801"/>
      <c r="BY111" s="801"/>
      <c r="BZ111" s="801"/>
      <c r="CA111" s="801">
        <v>1794</v>
      </c>
      <c r="CB111" s="801"/>
      <c r="CC111" s="801"/>
      <c r="CD111" s="801"/>
      <c r="CE111" s="801"/>
      <c r="CF111" s="878">
        <v>0.1</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411</v>
      </c>
      <c r="DH111" s="801"/>
      <c r="DI111" s="801"/>
      <c r="DJ111" s="801"/>
      <c r="DK111" s="801"/>
      <c r="DL111" s="801" t="s">
        <v>411</v>
      </c>
      <c r="DM111" s="801"/>
      <c r="DN111" s="801"/>
      <c r="DO111" s="801"/>
      <c r="DP111" s="801"/>
      <c r="DQ111" s="801" t="s">
        <v>411</v>
      </c>
      <c r="DR111" s="801"/>
      <c r="DS111" s="801"/>
      <c r="DT111" s="801"/>
      <c r="DU111" s="801"/>
      <c r="DV111" s="853" t="s">
        <v>411</v>
      </c>
      <c r="DW111" s="853"/>
      <c r="DX111" s="853"/>
      <c r="DY111" s="853"/>
      <c r="DZ111" s="854"/>
    </row>
    <row r="112" spans="1:131" s="197" customFormat="1" ht="26.25" customHeight="1" x14ac:dyDescent="0.15">
      <c r="A112" s="932" t="s">
        <v>414</v>
      </c>
      <c r="B112" s="933"/>
      <c r="C112" s="798" t="s">
        <v>415</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416</v>
      </c>
      <c r="AB112" s="814"/>
      <c r="AC112" s="814"/>
      <c r="AD112" s="814"/>
      <c r="AE112" s="815"/>
      <c r="AF112" s="816" t="s">
        <v>416</v>
      </c>
      <c r="AG112" s="814"/>
      <c r="AH112" s="814"/>
      <c r="AI112" s="814"/>
      <c r="AJ112" s="815"/>
      <c r="AK112" s="816" t="s">
        <v>416</v>
      </c>
      <c r="AL112" s="814"/>
      <c r="AM112" s="814"/>
      <c r="AN112" s="814"/>
      <c r="AO112" s="815"/>
      <c r="AP112" s="784" t="s">
        <v>416</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519691</v>
      </c>
      <c r="BR112" s="801"/>
      <c r="BS112" s="801"/>
      <c r="BT112" s="801"/>
      <c r="BU112" s="801"/>
      <c r="BV112" s="801">
        <v>479125</v>
      </c>
      <c r="BW112" s="801"/>
      <c r="BX112" s="801"/>
      <c r="BY112" s="801"/>
      <c r="BZ112" s="801"/>
      <c r="CA112" s="801">
        <v>430524</v>
      </c>
      <c r="CB112" s="801"/>
      <c r="CC112" s="801"/>
      <c r="CD112" s="801"/>
      <c r="CE112" s="801"/>
      <c r="CF112" s="878">
        <v>25.8</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416</v>
      </c>
      <c r="DH112" s="801"/>
      <c r="DI112" s="801"/>
      <c r="DJ112" s="801"/>
      <c r="DK112" s="801"/>
      <c r="DL112" s="801" t="s">
        <v>416</v>
      </c>
      <c r="DM112" s="801"/>
      <c r="DN112" s="801"/>
      <c r="DO112" s="801"/>
      <c r="DP112" s="801"/>
      <c r="DQ112" s="801" t="s">
        <v>416</v>
      </c>
      <c r="DR112" s="801"/>
      <c r="DS112" s="801"/>
      <c r="DT112" s="801"/>
      <c r="DU112" s="801"/>
      <c r="DV112" s="853" t="s">
        <v>416</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57542</v>
      </c>
      <c r="AB113" s="939"/>
      <c r="AC113" s="939"/>
      <c r="AD113" s="939"/>
      <c r="AE113" s="940"/>
      <c r="AF113" s="941">
        <v>55403</v>
      </c>
      <c r="AG113" s="939"/>
      <c r="AH113" s="939"/>
      <c r="AI113" s="939"/>
      <c r="AJ113" s="940"/>
      <c r="AK113" s="941">
        <v>49809</v>
      </c>
      <c r="AL113" s="939"/>
      <c r="AM113" s="939"/>
      <c r="AN113" s="939"/>
      <c r="AO113" s="940"/>
      <c r="AP113" s="942">
        <v>3</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185051</v>
      </c>
      <c r="BR113" s="801"/>
      <c r="BS113" s="801"/>
      <c r="BT113" s="801"/>
      <c r="BU113" s="801"/>
      <c r="BV113" s="801">
        <v>189525</v>
      </c>
      <c r="BW113" s="801"/>
      <c r="BX113" s="801"/>
      <c r="BY113" s="801"/>
      <c r="BZ113" s="801"/>
      <c r="CA113" s="801">
        <v>273625</v>
      </c>
      <c r="CB113" s="801"/>
      <c r="CC113" s="801"/>
      <c r="CD113" s="801"/>
      <c r="CE113" s="801"/>
      <c r="CF113" s="878">
        <v>16.399999999999999</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416</v>
      </c>
      <c r="DH113" s="814"/>
      <c r="DI113" s="814"/>
      <c r="DJ113" s="814"/>
      <c r="DK113" s="815"/>
      <c r="DL113" s="816" t="s">
        <v>416</v>
      </c>
      <c r="DM113" s="814"/>
      <c r="DN113" s="814"/>
      <c r="DO113" s="814"/>
      <c r="DP113" s="815"/>
      <c r="DQ113" s="816" t="s">
        <v>416</v>
      </c>
      <c r="DR113" s="814"/>
      <c r="DS113" s="814"/>
      <c r="DT113" s="814"/>
      <c r="DU113" s="815"/>
      <c r="DV113" s="784" t="s">
        <v>416</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19551</v>
      </c>
      <c r="AB114" s="814"/>
      <c r="AC114" s="814"/>
      <c r="AD114" s="814"/>
      <c r="AE114" s="815"/>
      <c r="AF114" s="816">
        <v>19787</v>
      </c>
      <c r="AG114" s="814"/>
      <c r="AH114" s="814"/>
      <c r="AI114" s="814"/>
      <c r="AJ114" s="815"/>
      <c r="AK114" s="816">
        <v>34602</v>
      </c>
      <c r="AL114" s="814"/>
      <c r="AM114" s="814"/>
      <c r="AN114" s="814"/>
      <c r="AO114" s="815"/>
      <c r="AP114" s="784">
        <v>2.1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352452</v>
      </c>
      <c r="BR114" s="801"/>
      <c r="BS114" s="801"/>
      <c r="BT114" s="801"/>
      <c r="BU114" s="801"/>
      <c r="BV114" s="801">
        <v>245748</v>
      </c>
      <c r="BW114" s="801"/>
      <c r="BX114" s="801"/>
      <c r="BY114" s="801"/>
      <c r="BZ114" s="801"/>
      <c r="CA114" s="801">
        <v>220090</v>
      </c>
      <c r="CB114" s="801"/>
      <c r="CC114" s="801"/>
      <c r="CD114" s="801"/>
      <c r="CE114" s="801"/>
      <c r="CF114" s="878">
        <v>13.2</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416</v>
      </c>
      <c r="DH114" s="814"/>
      <c r="DI114" s="814"/>
      <c r="DJ114" s="814"/>
      <c r="DK114" s="815"/>
      <c r="DL114" s="816" t="s">
        <v>416</v>
      </c>
      <c r="DM114" s="814"/>
      <c r="DN114" s="814"/>
      <c r="DO114" s="814"/>
      <c r="DP114" s="815"/>
      <c r="DQ114" s="816" t="s">
        <v>416</v>
      </c>
      <c r="DR114" s="814"/>
      <c r="DS114" s="814"/>
      <c r="DT114" s="814"/>
      <c r="DU114" s="815"/>
      <c r="DV114" s="784" t="s">
        <v>416</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t="s">
        <v>416</v>
      </c>
      <c r="AB115" s="939"/>
      <c r="AC115" s="939"/>
      <c r="AD115" s="939"/>
      <c r="AE115" s="940"/>
      <c r="AF115" s="941" t="s">
        <v>416</v>
      </c>
      <c r="AG115" s="939"/>
      <c r="AH115" s="939"/>
      <c r="AI115" s="939"/>
      <c r="AJ115" s="940"/>
      <c r="AK115" s="941" t="s">
        <v>416</v>
      </c>
      <c r="AL115" s="939"/>
      <c r="AM115" s="939"/>
      <c r="AN115" s="939"/>
      <c r="AO115" s="940"/>
      <c r="AP115" s="942" t="s">
        <v>416</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416</v>
      </c>
      <c r="BR115" s="801"/>
      <c r="BS115" s="801"/>
      <c r="BT115" s="801"/>
      <c r="BU115" s="801"/>
      <c r="BV115" s="801" t="s">
        <v>416</v>
      </c>
      <c r="BW115" s="801"/>
      <c r="BX115" s="801"/>
      <c r="BY115" s="801"/>
      <c r="BZ115" s="801"/>
      <c r="CA115" s="801" t="s">
        <v>416</v>
      </c>
      <c r="CB115" s="801"/>
      <c r="CC115" s="801"/>
      <c r="CD115" s="801"/>
      <c r="CE115" s="801"/>
      <c r="CF115" s="878" t="s">
        <v>416</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416</v>
      </c>
      <c r="DH115" s="814"/>
      <c r="DI115" s="814"/>
      <c r="DJ115" s="814"/>
      <c r="DK115" s="815"/>
      <c r="DL115" s="816" t="s">
        <v>416</v>
      </c>
      <c r="DM115" s="814"/>
      <c r="DN115" s="814"/>
      <c r="DO115" s="814"/>
      <c r="DP115" s="815"/>
      <c r="DQ115" s="816" t="s">
        <v>416</v>
      </c>
      <c r="DR115" s="814"/>
      <c r="DS115" s="814"/>
      <c r="DT115" s="814"/>
      <c r="DU115" s="815"/>
      <c r="DV115" s="784" t="s">
        <v>416</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301</v>
      </c>
      <c r="AB116" s="814"/>
      <c r="AC116" s="814"/>
      <c r="AD116" s="814"/>
      <c r="AE116" s="815"/>
      <c r="AF116" s="816">
        <v>1017</v>
      </c>
      <c r="AG116" s="814"/>
      <c r="AH116" s="814"/>
      <c r="AI116" s="814"/>
      <c r="AJ116" s="815"/>
      <c r="AK116" s="816">
        <v>2233</v>
      </c>
      <c r="AL116" s="814"/>
      <c r="AM116" s="814"/>
      <c r="AN116" s="814"/>
      <c r="AO116" s="815"/>
      <c r="AP116" s="784">
        <v>0.1</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416</v>
      </c>
      <c r="BR116" s="801"/>
      <c r="BS116" s="801"/>
      <c r="BT116" s="801"/>
      <c r="BU116" s="801"/>
      <c r="BV116" s="801" t="s">
        <v>416</v>
      </c>
      <c r="BW116" s="801"/>
      <c r="BX116" s="801"/>
      <c r="BY116" s="801"/>
      <c r="BZ116" s="801"/>
      <c r="CA116" s="801" t="s">
        <v>416</v>
      </c>
      <c r="CB116" s="801"/>
      <c r="CC116" s="801"/>
      <c r="CD116" s="801"/>
      <c r="CE116" s="801"/>
      <c r="CF116" s="878" t="s">
        <v>416</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416</v>
      </c>
      <c r="DH116" s="814"/>
      <c r="DI116" s="814"/>
      <c r="DJ116" s="814"/>
      <c r="DK116" s="815"/>
      <c r="DL116" s="816" t="s">
        <v>416</v>
      </c>
      <c r="DM116" s="814"/>
      <c r="DN116" s="814"/>
      <c r="DO116" s="814"/>
      <c r="DP116" s="815"/>
      <c r="DQ116" s="816" t="s">
        <v>416</v>
      </c>
      <c r="DR116" s="814"/>
      <c r="DS116" s="814"/>
      <c r="DT116" s="814"/>
      <c r="DU116" s="815"/>
      <c r="DV116" s="784" t="s">
        <v>416</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339804</v>
      </c>
      <c r="AB117" s="925"/>
      <c r="AC117" s="925"/>
      <c r="AD117" s="925"/>
      <c r="AE117" s="926"/>
      <c r="AF117" s="928">
        <v>340959</v>
      </c>
      <c r="AG117" s="925"/>
      <c r="AH117" s="925"/>
      <c r="AI117" s="925"/>
      <c r="AJ117" s="926"/>
      <c r="AK117" s="928">
        <v>332291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284</v>
      </c>
      <c r="AG118" s="918"/>
      <c r="AH118" s="918"/>
      <c r="AI118" s="918"/>
      <c r="AJ118" s="919"/>
      <c r="AK118" s="920" t="s">
        <v>283</v>
      </c>
      <c r="AL118" s="918"/>
      <c r="AM118" s="918"/>
      <c r="AN118" s="918"/>
      <c r="AO118" s="919"/>
      <c r="AP118" s="921" t="s">
        <v>404</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4089784</v>
      </c>
      <c r="BR118" s="888"/>
      <c r="BS118" s="888"/>
      <c r="BT118" s="888"/>
      <c r="BU118" s="888"/>
      <c r="BV118" s="888">
        <v>4299309</v>
      </c>
      <c r="BW118" s="888"/>
      <c r="BX118" s="888"/>
      <c r="BY118" s="888"/>
      <c r="BZ118" s="888"/>
      <c r="CA118" s="888">
        <v>5260709</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2340020</v>
      </c>
      <c r="BR119" s="830"/>
      <c r="BS119" s="830"/>
      <c r="BT119" s="830"/>
      <c r="BU119" s="830"/>
      <c r="BV119" s="830">
        <v>2322757</v>
      </c>
      <c r="BW119" s="830"/>
      <c r="BX119" s="830"/>
      <c r="BY119" s="830"/>
      <c r="BZ119" s="830"/>
      <c r="CA119" s="830">
        <v>2382148</v>
      </c>
      <c r="CB119" s="830"/>
      <c r="CC119" s="830"/>
      <c r="CD119" s="830"/>
      <c r="CE119" s="830"/>
      <c r="CF119" s="891">
        <v>142.80000000000001</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216</v>
      </c>
      <c r="DH119" s="747"/>
      <c r="DI119" s="747"/>
      <c r="DJ119" s="747"/>
      <c r="DK119" s="748"/>
      <c r="DL119" s="749">
        <v>394</v>
      </c>
      <c r="DM119" s="747"/>
      <c r="DN119" s="747"/>
      <c r="DO119" s="747"/>
      <c r="DP119" s="748"/>
      <c r="DQ119" s="749">
        <v>1794</v>
      </c>
      <c r="DR119" s="747"/>
      <c r="DS119" s="747"/>
      <c r="DT119" s="747"/>
      <c r="DU119" s="748"/>
      <c r="DV119" s="837">
        <v>0.1</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325459</v>
      </c>
      <c r="BR120" s="801"/>
      <c r="BS120" s="801"/>
      <c r="BT120" s="801"/>
      <c r="BU120" s="801"/>
      <c r="BV120" s="801">
        <v>362165</v>
      </c>
      <c r="BW120" s="801"/>
      <c r="BX120" s="801"/>
      <c r="BY120" s="801"/>
      <c r="BZ120" s="801"/>
      <c r="CA120" s="801">
        <v>469573</v>
      </c>
      <c r="CB120" s="801"/>
      <c r="CC120" s="801"/>
      <c r="CD120" s="801"/>
      <c r="CE120" s="801"/>
      <c r="CF120" s="878">
        <v>28.2</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423599</v>
      </c>
      <c r="DH120" s="830"/>
      <c r="DI120" s="830"/>
      <c r="DJ120" s="830"/>
      <c r="DK120" s="830"/>
      <c r="DL120" s="830">
        <v>391510</v>
      </c>
      <c r="DM120" s="830"/>
      <c r="DN120" s="830"/>
      <c r="DO120" s="830"/>
      <c r="DP120" s="830"/>
      <c r="DQ120" s="830">
        <v>351329</v>
      </c>
      <c r="DR120" s="830"/>
      <c r="DS120" s="830"/>
      <c r="DT120" s="830"/>
      <c r="DU120" s="830"/>
      <c r="DV120" s="831">
        <v>21.1</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2328088</v>
      </c>
      <c r="BR121" s="888"/>
      <c r="BS121" s="888"/>
      <c r="BT121" s="888"/>
      <c r="BU121" s="888"/>
      <c r="BV121" s="888">
        <v>2276390</v>
      </c>
      <c r="BW121" s="888"/>
      <c r="BX121" s="888"/>
      <c r="BY121" s="888"/>
      <c r="BZ121" s="888"/>
      <c r="CA121" s="888">
        <v>3120187</v>
      </c>
      <c r="CB121" s="888"/>
      <c r="CC121" s="888"/>
      <c r="CD121" s="888"/>
      <c r="CE121" s="888"/>
      <c r="CF121" s="889">
        <v>187.1</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96092</v>
      </c>
      <c r="DH121" s="801"/>
      <c r="DI121" s="801"/>
      <c r="DJ121" s="801"/>
      <c r="DK121" s="801"/>
      <c r="DL121" s="801">
        <v>87615</v>
      </c>
      <c r="DM121" s="801"/>
      <c r="DN121" s="801"/>
      <c r="DO121" s="801"/>
      <c r="DP121" s="801"/>
      <c r="DQ121" s="801">
        <v>79195</v>
      </c>
      <c r="DR121" s="801"/>
      <c r="DS121" s="801"/>
      <c r="DT121" s="801"/>
      <c r="DU121" s="801"/>
      <c r="DV121" s="853">
        <v>4.7</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4993567</v>
      </c>
      <c r="BR122" s="870"/>
      <c r="BS122" s="870"/>
      <c r="BT122" s="870"/>
      <c r="BU122" s="870"/>
      <c r="BV122" s="870">
        <v>4961312</v>
      </c>
      <c r="BW122" s="870"/>
      <c r="BX122" s="870"/>
      <c r="BY122" s="870"/>
      <c r="BZ122" s="870"/>
      <c r="CA122" s="870">
        <v>5971908</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108</v>
      </c>
      <c r="DH122" s="801"/>
      <c r="DI122" s="801"/>
      <c r="DJ122" s="801"/>
      <c r="DK122" s="801"/>
      <c r="DL122" s="801" t="s">
        <v>108</v>
      </c>
      <c r="DM122" s="801"/>
      <c r="DN122" s="801"/>
      <c r="DO122" s="801"/>
      <c r="DP122" s="801"/>
      <c r="DQ122" s="801" t="s">
        <v>108</v>
      </c>
      <c r="DR122" s="801"/>
      <c r="DS122" s="801"/>
      <c r="DT122" s="801"/>
      <c r="DU122" s="801"/>
      <c r="DV122" s="853" t="s">
        <v>108</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c r="CQ123" s="859"/>
      <c r="CR123" s="859"/>
      <c r="CS123" s="859"/>
      <c r="CT123" s="859"/>
      <c r="CU123" s="859"/>
      <c r="CV123" s="859"/>
      <c r="CW123" s="859"/>
      <c r="CX123" s="859"/>
      <c r="CY123" s="859"/>
      <c r="CZ123" s="859"/>
      <c r="DA123" s="859"/>
      <c r="DB123" s="859"/>
      <c r="DC123" s="859"/>
      <c r="DD123" s="859"/>
      <c r="DE123" s="859"/>
      <c r="DF123" s="860"/>
      <c r="DG123" s="813"/>
      <c r="DH123" s="814"/>
      <c r="DI123" s="814"/>
      <c r="DJ123" s="814"/>
      <c r="DK123" s="815"/>
      <c r="DL123" s="816"/>
      <c r="DM123" s="814"/>
      <c r="DN123" s="814"/>
      <c r="DO123" s="814"/>
      <c r="DP123" s="815"/>
      <c r="DQ123" s="816"/>
      <c r="DR123" s="814"/>
      <c r="DS123" s="814"/>
      <c r="DT123" s="814"/>
      <c r="DU123" s="815"/>
      <c r="DV123" s="784"/>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448</v>
      </c>
      <c r="AB124" s="814"/>
      <c r="AC124" s="814"/>
      <c r="AD124" s="814"/>
      <c r="AE124" s="815"/>
      <c r="AF124" s="816" t="s">
        <v>448</v>
      </c>
      <c r="AG124" s="814"/>
      <c r="AH124" s="814"/>
      <c r="AI124" s="814"/>
      <c r="AJ124" s="815"/>
      <c r="AK124" s="816" t="s">
        <v>448</v>
      </c>
      <c r="AL124" s="814"/>
      <c r="AM124" s="814"/>
      <c r="AN124" s="814"/>
      <c r="AO124" s="815"/>
      <c r="AP124" s="784" t="s">
        <v>448</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449</v>
      </c>
      <c r="CQ124" s="859"/>
      <c r="CR124" s="859"/>
      <c r="CS124" s="859"/>
      <c r="CT124" s="859"/>
      <c r="CU124" s="859"/>
      <c r="CV124" s="859"/>
      <c r="CW124" s="859"/>
      <c r="CX124" s="859"/>
      <c r="CY124" s="859"/>
      <c r="CZ124" s="859"/>
      <c r="DA124" s="859"/>
      <c r="DB124" s="859"/>
      <c r="DC124" s="859"/>
      <c r="DD124" s="859"/>
      <c r="DE124" s="859"/>
      <c r="DF124" s="860"/>
      <c r="DG124" s="746" t="s">
        <v>448</v>
      </c>
      <c r="DH124" s="747"/>
      <c r="DI124" s="747"/>
      <c r="DJ124" s="747"/>
      <c r="DK124" s="748"/>
      <c r="DL124" s="749" t="s">
        <v>448</v>
      </c>
      <c r="DM124" s="747"/>
      <c r="DN124" s="747"/>
      <c r="DO124" s="747"/>
      <c r="DP124" s="748"/>
      <c r="DQ124" s="749" t="s">
        <v>448</v>
      </c>
      <c r="DR124" s="747"/>
      <c r="DS124" s="747"/>
      <c r="DT124" s="747"/>
      <c r="DU124" s="748"/>
      <c r="DV124" s="837" t="s">
        <v>448</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448</v>
      </c>
      <c r="AB125" s="814"/>
      <c r="AC125" s="814"/>
      <c r="AD125" s="814"/>
      <c r="AE125" s="815"/>
      <c r="AF125" s="816" t="s">
        <v>448</v>
      </c>
      <c r="AG125" s="814"/>
      <c r="AH125" s="814"/>
      <c r="AI125" s="814"/>
      <c r="AJ125" s="815"/>
      <c r="AK125" s="816" t="s">
        <v>448</v>
      </c>
      <c r="AL125" s="814"/>
      <c r="AM125" s="814"/>
      <c r="AN125" s="814"/>
      <c r="AO125" s="815"/>
      <c r="AP125" s="784" t="s">
        <v>448</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450</v>
      </c>
      <c r="CL125" s="840"/>
      <c r="CM125" s="840"/>
      <c r="CN125" s="840"/>
      <c r="CO125" s="841"/>
      <c r="CP125" s="846" t="s">
        <v>451</v>
      </c>
      <c r="CQ125" s="788"/>
      <c r="CR125" s="788"/>
      <c r="CS125" s="788"/>
      <c r="CT125" s="788"/>
      <c r="CU125" s="788"/>
      <c r="CV125" s="788"/>
      <c r="CW125" s="788"/>
      <c r="CX125" s="788"/>
      <c r="CY125" s="788"/>
      <c r="CZ125" s="788"/>
      <c r="DA125" s="788"/>
      <c r="DB125" s="788"/>
      <c r="DC125" s="788"/>
      <c r="DD125" s="788"/>
      <c r="DE125" s="788"/>
      <c r="DF125" s="789"/>
      <c r="DG125" s="829" t="s">
        <v>448</v>
      </c>
      <c r="DH125" s="830"/>
      <c r="DI125" s="830"/>
      <c r="DJ125" s="830"/>
      <c r="DK125" s="830"/>
      <c r="DL125" s="830" t="s">
        <v>448</v>
      </c>
      <c r="DM125" s="830"/>
      <c r="DN125" s="830"/>
      <c r="DO125" s="830"/>
      <c r="DP125" s="830"/>
      <c r="DQ125" s="830" t="s">
        <v>448</v>
      </c>
      <c r="DR125" s="830"/>
      <c r="DS125" s="830"/>
      <c r="DT125" s="830"/>
      <c r="DU125" s="830"/>
      <c r="DV125" s="831" t="s">
        <v>448</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448</v>
      </c>
      <c r="AB126" s="814"/>
      <c r="AC126" s="814"/>
      <c r="AD126" s="814"/>
      <c r="AE126" s="815"/>
      <c r="AF126" s="816" t="s">
        <v>448</v>
      </c>
      <c r="AG126" s="814"/>
      <c r="AH126" s="814"/>
      <c r="AI126" s="814"/>
      <c r="AJ126" s="815"/>
      <c r="AK126" s="816" t="s">
        <v>448</v>
      </c>
      <c r="AL126" s="814"/>
      <c r="AM126" s="814"/>
      <c r="AN126" s="814"/>
      <c r="AO126" s="815"/>
      <c r="AP126" s="784" t="s">
        <v>448</v>
      </c>
      <c r="AQ126" s="785"/>
      <c r="AR126" s="785"/>
      <c r="AS126" s="785"/>
      <c r="AT126" s="786"/>
      <c r="AU126" s="233"/>
      <c r="AV126" s="233"/>
      <c r="AW126" s="233"/>
      <c r="AX126" s="836" t="s">
        <v>452</v>
      </c>
      <c r="AY126" s="794"/>
      <c r="AZ126" s="794"/>
      <c r="BA126" s="794"/>
      <c r="BB126" s="794"/>
      <c r="BC126" s="794"/>
      <c r="BD126" s="794"/>
      <c r="BE126" s="795"/>
      <c r="BF126" s="793" t="s">
        <v>453</v>
      </c>
      <c r="BG126" s="794"/>
      <c r="BH126" s="794"/>
      <c r="BI126" s="794"/>
      <c r="BJ126" s="794"/>
      <c r="BK126" s="794"/>
      <c r="BL126" s="795"/>
      <c r="BM126" s="793" t="s">
        <v>454</v>
      </c>
      <c r="BN126" s="794"/>
      <c r="BO126" s="794"/>
      <c r="BP126" s="794"/>
      <c r="BQ126" s="794"/>
      <c r="BR126" s="794"/>
      <c r="BS126" s="795"/>
      <c r="BT126" s="793" t="s">
        <v>455</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456</v>
      </c>
      <c r="CQ126" s="798"/>
      <c r="CR126" s="798"/>
      <c r="CS126" s="798"/>
      <c r="CT126" s="798"/>
      <c r="CU126" s="798"/>
      <c r="CV126" s="798"/>
      <c r="CW126" s="798"/>
      <c r="CX126" s="798"/>
      <c r="CY126" s="798"/>
      <c r="CZ126" s="798"/>
      <c r="DA126" s="798"/>
      <c r="DB126" s="798"/>
      <c r="DC126" s="798"/>
      <c r="DD126" s="798"/>
      <c r="DE126" s="798"/>
      <c r="DF126" s="799"/>
      <c r="DG126" s="800" t="s">
        <v>448</v>
      </c>
      <c r="DH126" s="801"/>
      <c r="DI126" s="801"/>
      <c r="DJ126" s="801"/>
      <c r="DK126" s="801"/>
      <c r="DL126" s="801" t="s">
        <v>448</v>
      </c>
      <c r="DM126" s="801"/>
      <c r="DN126" s="801"/>
      <c r="DO126" s="801"/>
      <c r="DP126" s="801"/>
      <c r="DQ126" s="801" t="s">
        <v>448</v>
      </c>
      <c r="DR126" s="801"/>
      <c r="DS126" s="801"/>
      <c r="DT126" s="801"/>
      <c r="DU126" s="801"/>
      <c r="DV126" s="853" t="s">
        <v>448</v>
      </c>
      <c r="DW126" s="853"/>
      <c r="DX126" s="853"/>
      <c r="DY126" s="853"/>
      <c r="DZ126" s="854"/>
    </row>
    <row r="127" spans="1:130" s="197" customFormat="1" ht="26.25" customHeight="1" thickBot="1" x14ac:dyDescent="0.2">
      <c r="A127" s="897"/>
      <c r="B127" s="898"/>
      <c r="C127" s="855" t="s">
        <v>457</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448</v>
      </c>
      <c r="AB127" s="814"/>
      <c r="AC127" s="814"/>
      <c r="AD127" s="814"/>
      <c r="AE127" s="815"/>
      <c r="AF127" s="816" t="s">
        <v>448</v>
      </c>
      <c r="AG127" s="814"/>
      <c r="AH127" s="814"/>
      <c r="AI127" s="814"/>
      <c r="AJ127" s="815"/>
      <c r="AK127" s="816" t="s">
        <v>448</v>
      </c>
      <c r="AL127" s="814"/>
      <c r="AM127" s="814"/>
      <c r="AN127" s="814"/>
      <c r="AO127" s="815"/>
      <c r="AP127" s="784" t="s">
        <v>448</v>
      </c>
      <c r="AQ127" s="785"/>
      <c r="AR127" s="785"/>
      <c r="AS127" s="785"/>
      <c r="AT127" s="786"/>
      <c r="AU127" s="233"/>
      <c r="AV127" s="233"/>
      <c r="AW127" s="233"/>
      <c r="AX127" s="787" t="s">
        <v>458</v>
      </c>
      <c r="AY127" s="788"/>
      <c r="AZ127" s="788"/>
      <c r="BA127" s="788"/>
      <c r="BB127" s="788"/>
      <c r="BC127" s="788"/>
      <c r="BD127" s="788"/>
      <c r="BE127" s="789"/>
      <c r="BF127" s="790" t="s">
        <v>448</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459</v>
      </c>
      <c r="CQ127" s="782"/>
      <c r="CR127" s="782"/>
      <c r="CS127" s="782"/>
      <c r="CT127" s="782"/>
      <c r="CU127" s="782"/>
      <c r="CV127" s="782"/>
      <c r="CW127" s="782"/>
      <c r="CX127" s="782"/>
      <c r="CY127" s="782"/>
      <c r="CZ127" s="782"/>
      <c r="DA127" s="782"/>
      <c r="DB127" s="782"/>
      <c r="DC127" s="782"/>
      <c r="DD127" s="782"/>
      <c r="DE127" s="782"/>
      <c r="DF127" s="783"/>
      <c r="DG127" s="849" t="s">
        <v>460</v>
      </c>
      <c r="DH127" s="850"/>
      <c r="DI127" s="850"/>
      <c r="DJ127" s="850"/>
      <c r="DK127" s="850"/>
      <c r="DL127" s="850" t="s">
        <v>461</v>
      </c>
      <c r="DM127" s="850"/>
      <c r="DN127" s="850"/>
      <c r="DO127" s="850"/>
      <c r="DP127" s="850"/>
      <c r="DQ127" s="850" t="s">
        <v>461</v>
      </c>
      <c r="DR127" s="850"/>
      <c r="DS127" s="850"/>
      <c r="DT127" s="850"/>
      <c r="DU127" s="850"/>
      <c r="DV127" s="851" t="s">
        <v>461</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33237</v>
      </c>
      <c r="AB128" s="754"/>
      <c r="AC128" s="754"/>
      <c r="AD128" s="754"/>
      <c r="AE128" s="755"/>
      <c r="AF128" s="756">
        <v>36664</v>
      </c>
      <c r="AG128" s="754"/>
      <c r="AH128" s="754"/>
      <c r="AI128" s="754"/>
      <c r="AJ128" s="755"/>
      <c r="AK128" s="756">
        <v>36350</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448</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1842754</v>
      </c>
      <c r="AB129" s="814"/>
      <c r="AC129" s="814"/>
      <c r="AD129" s="814"/>
      <c r="AE129" s="815"/>
      <c r="AF129" s="816">
        <v>1816564</v>
      </c>
      <c r="AG129" s="814"/>
      <c r="AH129" s="814"/>
      <c r="AI129" s="814"/>
      <c r="AJ129" s="815"/>
      <c r="AK129" s="816">
        <v>1875595</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5.5</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209988</v>
      </c>
      <c r="AB130" s="814"/>
      <c r="AC130" s="814"/>
      <c r="AD130" s="814"/>
      <c r="AE130" s="815"/>
      <c r="AF130" s="816">
        <v>219597</v>
      </c>
      <c r="AG130" s="814"/>
      <c r="AH130" s="814"/>
      <c r="AI130" s="814"/>
      <c r="AJ130" s="815"/>
      <c r="AK130" s="816">
        <v>207660</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t="s">
        <v>470</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1632766</v>
      </c>
      <c r="AB131" s="747"/>
      <c r="AC131" s="747"/>
      <c r="AD131" s="747"/>
      <c r="AE131" s="748"/>
      <c r="AF131" s="749">
        <v>1596967</v>
      </c>
      <c r="AG131" s="747"/>
      <c r="AH131" s="747"/>
      <c r="AI131" s="747"/>
      <c r="AJ131" s="748"/>
      <c r="AK131" s="749">
        <v>1667935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5.9150545760000002</v>
      </c>
      <c r="AB132" s="770"/>
      <c r="AC132" s="770"/>
      <c r="AD132" s="770"/>
      <c r="AE132" s="771"/>
      <c r="AF132" s="772">
        <v>5.3036787859999999</v>
      </c>
      <c r="AG132" s="770"/>
      <c r="AH132" s="770"/>
      <c r="AI132" s="770"/>
      <c r="AJ132" s="771"/>
      <c r="AK132" s="772">
        <v>5.2928321550000001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7.1</v>
      </c>
      <c r="AB133" s="779"/>
      <c r="AC133" s="779"/>
      <c r="AD133" s="779"/>
      <c r="AE133" s="780"/>
      <c r="AF133" s="778">
        <v>6.2</v>
      </c>
      <c r="AG133" s="779"/>
      <c r="AH133" s="779"/>
      <c r="AI133" s="779"/>
      <c r="AJ133" s="780"/>
      <c r="AK133" s="778">
        <v>5.5</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69:P69"/>
    <mergeCell ref="Q69:U69"/>
    <mergeCell ref="V69:Z69"/>
    <mergeCell ref="AA69:AE69"/>
    <mergeCell ref="AF69:AJ69"/>
    <mergeCell ref="AK69:AO69"/>
    <mergeCell ref="AP69:AT69"/>
    <mergeCell ref="AU69:AY69"/>
    <mergeCell ref="AZ69:BD69"/>
    <mergeCell ref="B73:P73"/>
    <mergeCell ref="Q73:U73"/>
    <mergeCell ref="V73:Z73"/>
    <mergeCell ref="AA73:AE73"/>
    <mergeCell ref="AF73:AJ73"/>
    <mergeCell ref="AK73:AO73"/>
    <mergeCell ref="AP73:AT73"/>
    <mergeCell ref="AU73:AY73"/>
    <mergeCell ref="AZ73:BD73"/>
    <mergeCell ref="AP72:AT72"/>
    <mergeCell ref="AU72:AY72"/>
    <mergeCell ref="AZ72:BD72"/>
    <mergeCell ref="B72:P72"/>
    <mergeCell ref="Q72:U72"/>
    <mergeCell ref="V72:Z72"/>
    <mergeCell ref="AA72:AE72"/>
    <mergeCell ref="AF72:AJ72"/>
    <mergeCell ref="AK72:AO72"/>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BS68:CG68"/>
    <mergeCell ref="CH68:CL68"/>
    <mergeCell ref="CM68:CQ68"/>
    <mergeCell ref="CW67:DA67"/>
    <mergeCell ref="DB67:DF67"/>
    <mergeCell ref="DG67:DK67"/>
    <mergeCell ref="DL67:DP67"/>
    <mergeCell ref="DQ67:DU67"/>
    <mergeCell ref="AP68:AT68"/>
    <mergeCell ref="AU68:AY68"/>
    <mergeCell ref="AZ68:BD68"/>
    <mergeCell ref="B68:P68"/>
    <mergeCell ref="Q68:U68"/>
    <mergeCell ref="V68:Z68"/>
    <mergeCell ref="AA68:AE68"/>
    <mergeCell ref="AF68:AJ68"/>
    <mergeCell ref="AK68:AO68"/>
    <mergeCell ref="DG69:DK69"/>
    <mergeCell ref="DL69:DP69"/>
    <mergeCell ref="DQ69:DU69"/>
    <mergeCell ref="DV69:DZ69"/>
    <mergeCell ref="BS69:CG69"/>
    <mergeCell ref="CH69:CL69"/>
    <mergeCell ref="CM69:CQ69"/>
    <mergeCell ref="CR69:CV69"/>
    <mergeCell ref="CW69:DA69"/>
    <mergeCell ref="DB69:DF69"/>
    <mergeCell ref="DV68:DZ68"/>
    <mergeCell ref="CR68:CV68"/>
    <mergeCell ref="CW68:DA68"/>
    <mergeCell ref="DB68:DF68"/>
    <mergeCell ref="DG68:DK68"/>
    <mergeCell ref="DL68:DP68"/>
    <mergeCell ref="DQ68:DU68"/>
    <mergeCell ref="DV70:DZ70"/>
    <mergeCell ref="CR70:CV70"/>
    <mergeCell ref="CW70:DA70"/>
    <mergeCell ref="DB70:DF70"/>
    <mergeCell ref="DG70:DK70"/>
    <mergeCell ref="DL70:DP70"/>
    <mergeCell ref="DQ70:DU70"/>
    <mergeCell ref="BS70:CG70"/>
    <mergeCell ref="CH70:CL70"/>
    <mergeCell ref="CM70:CQ70"/>
    <mergeCell ref="B71:P71"/>
    <mergeCell ref="Q71:U71"/>
    <mergeCell ref="V71:Z71"/>
    <mergeCell ref="AA71:AE71"/>
    <mergeCell ref="AF71:AJ71"/>
    <mergeCell ref="AK71:AO71"/>
    <mergeCell ref="AP71:AT71"/>
    <mergeCell ref="AU71:AY71"/>
    <mergeCell ref="AZ71:BD71"/>
    <mergeCell ref="AP70:AT70"/>
    <mergeCell ref="AU70:AY70"/>
    <mergeCell ref="AZ70:BD70"/>
    <mergeCell ref="B70:P70"/>
    <mergeCell ref="Q70:U70"/>
    <mergeCell ref="V70:Z70"/>
    <mergeCell ref="AA70:AE70"/>
    <mergeCell ref="AF70:AJ70"/>
    <mergeCell ref="AK70:AO70"/>
    <mergeCell ref="BS72:CG72"/>
    <mergeCell ref="CH72:CL72"/>
    <mergeCell ref="CM72:CQ72"/>
    <mergeCell ref="DG71:DK71"/>
    <mergeCell ref="DL71:DP71"/>
    <mergeCell ref="DQ71:DU71"/>
    <mergeCell ref="DV71:DZ71"/>
    <mergeCell ref="BS71:CG71"/>
    <mergeCell ref="CH71:CL71"/>
    <mergeCell ref="CM71:CQ71"/>
    <mergeCell ref="CR71:CV71"/>
    <mergeCell ref="CW71:DA71"/>
    <mergeCell ref="DB71:DF71"/>
    <mergeCell ref="DG73:DK73"/>
    <mergeCell ref="DL73:DP73"/>
    <mergeCell ref="DQ73:DU73"/>
    <mergeCell ref="DV73:DZ73"/>
    <mergeCell ref="BS73:CG73"/>
    <mergeCell ref="CH73:CL73"/>
    <mergeCell ref="CM73:CQ73"/>
    <mergeCell ref="CR73:CV73"/>
    <mergeCell ref="CW73:DA73"/>
    <mergeCell ref="DB73:DF73"/>
    <mergeCell ref="DV72:DZ72"/>
    <mergeCell ref="CR72:CV72"/>
    <mergeCell ref="CW72:DA72"/>
    <mergeCell ref="DB72:DF72"/>
    <mergeCell ref="DG72:DK72"/>
    <mergeCell ref="DL72:DP72"/>
    <mergeCell ref="DQ72:DU72"/>
    <mergeCell ref="DV74:DZ74"/>
    <mergeCell ref="AZ75:BD75"/>
    <mergeCell ref="CR74:CV74"/>
    <mergeCell ref="CW74:DA74"/>
    <mergeCell ref="DB74:DF74"/>
    <mergeCell ref="DG74:DK74"/>
    <mergeCell ref="DL74:DP74"/>
    <mergeCell ref="DQ74:DU74"/>
    <mergeCell ref="BS74:CG74"/>
    <mergeCell ref="CH74:CL74"/>
    <mergeCell ref="CM74:CQ74"/>
    <mergeCell ref="AP74:AT74"/>
    <mergeCell ref="AU74:AY74"/>
    <mergeCell ref="AZ74:BD74"/>
    <mergeCell ref="B74:P74"/>
    <mergeCell ref="Q74:U74"/>
    <mergeCell ref="V74:Z74"/>
    <mergeCell ref="AA74:AE74"/>
    <mergeCell ref="AF74:AJ74"/>
    <mergeCell ref="AK74:AO74"/>
    <mergeCell ref="B75:P75"/>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9"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628301</v>
      </c>
      <c r="L9" s="264">
        <v>199018</v>
      </c>
      <c r="M9" s="265">
        <v>187155</v>
      </c>
      <c r="N9" s="266">
        <v>6.3</v>
      </c>
    </row>
    <row r="10" spans="1:16" x14ac:dyDescent="0.15">
      <c r="A10" s="248"/>
      <c r="B10" s="244"/>
      <c r="C10" s="244"/>
      <c r="D10" s="244"/>
      <c r="E10" s="244"/>
      <c r="F10" s="244"/>
      <c r="G10" s="1163" t="s">
        <v>483</v>
      </c>
      <c r="H10" s="1164"/>
      <c r="I10" s="1164"/>
      <c r="J10" s="1165"/>
      <c r="K10" s="267">
        <v>108395</v>
      </c>
      <c r="L10" s="268">
        <v>34335</v>
      </c>
      <c r="M10" s="269">
        <v>20525</v>
      </c>
      <c r="N10" s="270">
        <v>67.3</v>
      </c>
    </row>
    <row r="11" spans="1:16" ht="13.5" customHeight="1" x14ac:dyDescent="0.15">
      <c r="A11" s="248"/>
      <c r="B11" s="244"/>
      <c r="C11" s="244"/>
      <c r="D11" s="244"/>
      <c r="E11" s="244"/>
      <c r="F11" s="244"/>
      <c r="G11" s="1163" t="s">
        <v>484</v>
      </c>
      <c r="H11" s="1164"/>
      <c r="I11" s="1164"/>
      <c r="J11" s="1165"/>
      <c r="K11" s="267">
        <v>162897</v>
      </c>
      <c r="L11" s="268">
        <v>51599</v>
      </c>
      <c r="M11" s="269">
        <v>27959</v>
      </c>
      <c r="N11" s="270">
        <v>84.6</v>
      </c>
    </row>
    <row r="12" spans="1:16" ht="13.5" customHeight="1" x14ac:dyDescent="0.15">
      <c r="A12" s="248"/>
      <c r="B12" s="244"/>
      <c r="C12" s="244"/>
      <c r="D12" s="244"/>
      <c r="E12" s="244"/>
      <c r="F12" s="244"/>
      <c r="G12" s="1163" t="s">
        <v>485</v>
      </c>
      <c r="H12" s="1164"/>
      <c r="I12" s="1164"/>
      <c r="J12" s="1165"/>
      <c r="K12" s="267" t="s">
        <v>486</v>
      </c>
      <c r="L12" s="268" t="s">
        <v>486</v>
      </c>
      <c r="M12" s="269">
        <v>2910</v>
      </c>
      <c r="N12" s="270" t="s">
        <v>486</v>
      </c>
    </row>
    <row r="13" spans="1:16" ht="13.5" customHeight="1" x14ac:dyDescent="0.15">
      <c r="A13" s="248"/>
      <c r="B13" s="244"/>
      <c r="C13" s="244"/>
      <c r="D13" s="244"/>
      <c r="E13" s="244"/>
      <c r="F13" s="244"/>
      <c r="G13" s="1163" t="s">
        <v>487</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488</v>
      </c>
      <c r="H14" s="1164"/>
      <c r="I14" s="1164"/>
      <c r="J14" s="1165"/>
      <c r="K14" s="267" t="s">
        <v>486</v>
      </c>
      <c r="L14" s="268" t="s">
        <v>486</v>
      </c>
      <c r="M14" s="269">
        <v>9160</v>
      </c>
      <c r="N14" s="270" t="s">
        <v>486</v>
      </c>
    </row>
    <row r="15" spans="1:16" ht="13.5" customHeight="1" x14ac:dyDescent="0.15">
      <c r="A15" s="248"/>
      <c r="B15" s="244"/>
      <c r="C15" s="244"/>
      <c r="D15" s="244"/>
      <c r="E15" s="244"/>
      <c r="F15" s="244"/>
      <c r="G15" s="1163" t="s">
        <v>489</v>
      </c>
      <c r="H15" s="1164"/>
      <c r="I15" s="1164"/>
      <c r="J15" s="1165"/>
      <c r="K15" s="267" t="s">
        <v>486</v>
      </c>
      <c r="L15" s="268" t="s">
        <v>486</v>
      </c>
      <c r="M15" s="269">
        <v>4580</v>
      </c>
      <c r="N15" s="270" t="s">
        <v>486</v>
      </c>
    </row>
    <row r="16" spans="1:16" x14ac:dyDescent="0.15">
      <c r="A16" s="248"/>
      <c r="B16" s="244"/>
      <c r="C16" s="244"/>
      <c r="D16" s="244"/>
      <c r="E16" s="244"/>
      <c r="F16" s="244"/>
      <c r="G16" s="1166" t="s">
        <v>490</v>
      </c>
      <c r="H16" s="1167"/>
      <c r="I16" s="1167"/>
      <c r="J16" s="1168"/>
      <c r="K16" s="268">
        <v>-80715</v>
      </c>
      <c r="L16" s="268">
        <v>-25567</v>
      </c>
      <c r="M16" s="269">
        <v>-19254</v>
      </c>
      <c r="N16" s="270">
        <v>32.799999999999997</v>
      </c>
    </row>
    <row r="17" spans="1:16" x14ac:dyDescent="0.15">
      <c r="A17" s="248"/>
      <c r="B17" s="244"/>
      <c r="C17" s="244"/>
      <c r="D17" s="244"/>
      <c r="E17" s="244"/>
      <c r="F17" s="244"/>
      <c r="G17" s="1166" t="s">
        <v>167</v>
      </c>
      <c r="H17" s="1167"/>
      <c r="I17" s="1167"/>
      <c r="J17" s="1168"/>
      <c r="K17" s="268">
        <v>818878</v>
      </c>
      <c r="L17" s="268">
        <v>259385</v>
      </c>
      <c r="M17" s="269">
        <v>233033</v>
      </c>
      <c r="N17" s="270">
        <v>11.3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22.17</v>
      </c>
      <c r="L21" s="281">
        <v>21.21</v>
      </c>
      <c r="M21" s="282">
        <v>0.96</v>
      </c>
      <c r="N21" s="249"/>
      <c r="O21" s="283"/>
      <c r="P21" s="279"/>
    </row>
    <row r="22" spans="1:16" s="284" customFormat="1" x14ac:dyDescent="0.15">
      <c r="A22" s="279"/>
      <c r="B22" s="249"/>
      <c r="C22" s="249"/>
      <c r="D22" s="249"/>
      <c r="E22" s="249"/>
      <c r="F22" s="249"/>
      <c r="G22" s="1160" t="s">
        <v>496</v>
      </c>
      <c r="H22" s="1161"/>
      <c r="I22" s="1161"/>
      <c r="J22" s="1162"/>
      <c r="K22" s="285">
        <v>97.6</v>
      </c>
      <c r="L22" s="286">
        <v>95.4</v>
      </c>
      <c r="M22" s="287">
        <v>2.2000000000000002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245647</v>
      </c>
      <c r="L32" s="294">
        <v>77810</v>
      </c>
      <c r="M32" s="295">
        <v>137219</v>
      </c>
      <c r="N32" s="296">
        <v>-43.3</v>
      </c>
    </row>
    <row r="33" spans="1:16" ht="13.5" customHeight="1" x14ac:dyDescent="0.15">
      <c r="A33" s="248"/>
      <c r="B33" s="244"/>
      <c r="C33" s="244"/>
      <c r="D33" s="244"/>
      <c r="E33" s="244"/>
      <c r="F33" s="244"/>
      <c r="G33" s="1151" t="s">
        <v>501</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502</v>
      </c>
      <c r="H34" s="1152"/>
      <c r="I34" s="1152"/>
      <c r="J34" s="1153"/>
      <c r="K34" s="294" t="s">
        <v>486</v>
      </c>
      <c r="L34" s="294" t="s">
        <v>486</v>
      </c>
      <c r="M34" s="295">
        <v>4</v>
      </c>
      <c r="N34" s="296" t="s">
        <v>486</v>
      </c>
    </row>
    <row r="35" spans="1:16" ht="27" customHeight="1" x14ac:dyDescent="0.15">
      <c r="A35" s="248"/>
      <c r="B35" s="244"/>
      <c r="C35" s="244"/>
      <c r="D35" s="244"/>
      <c r="E35" s="244"/>
      <c r="F35" s="244"/>
      <c r="G35" s="1151" t="s">
        <v>503</v>
      </c>
      <c r="H35" s="1152"/>
      <c r="I35" s="1152"/>
      <c r="J35" s="1153"/>
      <c r="K35" s="294">
        <v>49809</v>
      </c>
      <c r="L35" s="294">
        <v>15777</v>
      </c>
      <c r="M35" s="295">
        <v>30414</v>
      </c>
      <c r="N35" s="296">
        <v>-48.1</v>
      </c>
    </row>
    <row r="36" spans="1:16" ht="27" customHeight="1" x14ac:dyDescent="0.15">
      <c r="A36" s="248"/>
      <c r="B36" s="244"/>
      <c r="C36" s="244"/>
      <c r="D36" s="244"/>
      <c r="E36" s="244"/>
      <c r="F36" s="244"/>
      <c r="G36" s="1151" t="s">
        <v>504</v>
      </c>
      <c r="H36" s="1152"/>
      <c r="I36" s="1152"/>
      <c r="J36" s="1153"/>
      <c r="K36" s="294">
        <v>34602</v>
      </c>
      <c r="L36" s="294">
        <v>10960</v>
      </c>
      <c r="M36" s="295">
        <v>5195</v>
      </c>
      <c r="N36" s="296">
        <v>111</v>
      </c>
    </row>
    <row r="37" spans="1:16" ht="13.5" customHeight="1" x14ac:dyDescent="0.15">
      <c r="A37" s="248"/>
      <c r="B37" s="244"/>
      <c r="C37" s="244"/>
      <c r="D37" s="244"/>
      <c r="E37" s="244"/>
      <c r="F37" s="244"/>
      <c r="G37" s="1151" t="s">
        <v>505</v>
      </c>
      <c r="H37" s="1152"/>
      <c r="I37" s="1152"/>
      <c r="J37" s="1153"/>
      <c r="K37" s="294" t="s">
        <v>486</v>
      </c>
      <c r="L37" s="294" t="s">
        <v>486</v>
      </c>
      <c r="M37" s="295">
        <v>2257</v>
      </c>
      <c r="N37" s="296" t="s">
        <v>486</v>
      </c>
    </row>
    <row r="38" spans="1:16" ht="27" customHeight="1" x14ac:dyDescent="0.15">
      <c r="A38" s="248"/>
      <c r="B38" s="244"/>
      <c r="C38" s="244"/>
      <c r="D38" s="244"/>
      <c r="E38" s="244"/>
      <c r="F38" s="244"/>
      <c r="G38" s="1154" t="s">
        <v>506</v>
      </c>
      <c r="H38" s="1155"/>
      <c r="I38" s="1155"/>
      <c r="J38" s="1156"/>
      <c r="K38" s="297">
        <v>2233</v>
      </c>
      <c r="L38" s="297">
        <v>707</v>
      </c>
      <c r="M38" s="298">
        <v>40</v>
      </c>
      <c r="N38" s="299">
        <v>1667.5</v>
      </c>
      <c r="O38" s="293"/>
    </row>
    <row r="39" spans="1:16" x14ac:dyDescent="0.15">
      <c r="A39" s="248"/>
      <c r="B39" s="244"/>
      <c r="C39" s="244"/>
      <c r="D39" s="244"/>
      <c r="E39" s="244"/>
      <c r="F39" s="244"/>
      <c r="G39" s="1154" t="s">
        <v>507</v>
      </c>
      <c r="H39" s="1155"/>
      <c r="I39" s="1155"/>
      <c r="J39" s="1156"/>
      <c r="K39" s="300">
        <v>-36350</v>
      </c>
      <c r="L39" s="300">
        <v>-11514</v>
      </c>
      <c r="M39" s="301">
        <v>-7960</v>
      </c>
      <c r="N39" s="302">
        <v>44.6</v>
      </c>
      <c r="O39" s="293"/>
    </row>
    <row r="40" spans="1:16" ht="27" customHeight="1" x14ac:dyDescent="0.15">
      <c r="A40" s="248"/>
      <c r="B40" s="244"/>
      <c r="C40" s="244"/>
      <c r="D40" s="244"/>
      <c r="E40" s="244"/>
      <c r="F40" s="244"/>
      <c r="G40" s="1151" t="s">
        <v>508</v>
      </c>
      <c r="H40" s="1152"/>
      <c r="I40" s="1152"/>
      <c r="J40" s="1153"/>
      <c r="K40" s="300">
        <v>-207660</v>
      </c>
      <c r="L40" s="300">
        <v>-65778</v>
      </c>
      <c r="M40" s="301">
        <v>-124831</v>
      </c>
      <c r="N40" s="302">
        <v>-47.3</v>
      </c>
      <c r="O40" s="293"/>
    </row>
    <row r="41" spans="1:16" x14ac:dyDescent="0.15">
      <c r="A41" s="248"/>
      <c r="B41" s="244"/>
      <c r="C41" s="244"/>
      <c r="D41" s="244"/>
      <c r="E41" s="244"/>
      <c r="F41" s="244"/>
      <c r="G41" s="1157" t="s">
        <v>278</v>
      </c>
      <c r="H41" s="1158"/>
      <c r="I41" s="1158"/>
      <c r="J41" s="1159"/>
      <c r="K41" s="294">
        <v>88281</v>
      </c>
      <c r="L41" s="300">
        <v>27964</v>
      </c>
      <c r="M41" s="301">
        <v>42339</v>
      </c>
      <c r="N41" s="302">
        <v>-34</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195281</v>
      </c>
      <c r="J51" s="320">
        <v>58067</v>
      </c>
      <c r="K51" s="321">
        <v>-77.5</v>
      </c>
      <c r="L51" s="322">
        <v>216155</v>
      </c>
      <c r="M51" s="323">
        <v>-35.299999999999997</v>
      </c>
      <c r="N51" s="324">
        <v>-42.2</v>
      </c>
    </row>
    <row r="52" spans="1:14" x14ac:dyDescent="0.15">
      <c r="A52" s="248"/>
      <c r="B52" s="244"/>
      <c r="C52" s="244"/>
      <c r="D52" s="244"/>
      <c r="E52" s="244"/>
      <c r="F52" s="244"/>
      <c r="G52" s="325"/>
      <c r="H52" s="326" t="s">
        <v>519</v>
      </c>
      <c r="I52" s="327">
        <v>164319</v>
      </c>
      <c r="J52" s="328">
        <v>48861</v>
      </c>
      <c r="K52" s="329">
        <v>-31.2</v>
      </c>
      <c r="L52" s="330">
        <v>108827</v>
      </c>
      <c r="M52" s="331">
        <v>-19.600000000000001</v>
      </c>
      <c r="N52" s="332">
        <v>-11.6</v>
      </c>
    </row>
    <row r="53" spans="1:14" x14ac:dyDescent="0.15">
      <c r="A53" s="248"/>
      <c r="B53" s="244"/>
      <c r="C53" s="244"/>
      <c r="D53" s="244"/>
      <c r="E53" s="244"/>
      <c r="F53" s="244"/>
      <c r="G53" s="310" t="s">
        <v>520</v>
      </c>
      <c r="H53" s="311"/>
      <c r="I53" s="319">
        <v>942252</v>
      </c>
      <c r="J53" s="320">
        <v>280599</v>
      </c>
      <c r="K53" s="321">
        <v>383.2</v>
      </c>
      <c r="L53" s="322">
        <v>228305</v>
      </c>
      <c r="M53" s="323">
        <v>5.6</v>
      </c>
      <c r="N53" s="324">
        <v>377.6</v>
      </c>
    </row>
    <row r="54" spans="1:14" x14ac:dyDescent="0.15">
      <c r="A54" s="248"/>
      <c r="B54" s="244"/>
      <c r="C54" s="244"/>
      <c r="D54" s="244"/>
      <c r="E54" s="244"/>
      <c r="F54" s="244"/>
      <c r="G54" s="325"/>
      <c r="H54" s="326" t="s">
        <v>519</v>
      </c>
      <c r="I54" s="327">
        <v>116084</v>
      </c>
      <c r="J54" s="328">
        <v>34569</v>
      </c>
      <c r="K54" s="329">
        <v>-29.3</v>
      </c>
      <c r="L54" s="330">
        <v>86611</v>
      </c>
      <c r="M54" s="331">
        <v>-20.399999999999999</v>
      </c>
      <c r="N54" s="332">
        <v>-8.9</v>
      </c>
    </row>
    <row r="55" spans="1:14" x14ac:dyDescent="0.15">
      <c r="A55" s="248"/>
      <c r="B55" s="244"/>
      <c r="C55" s="244"/>
      <c r="D55" s="244"/>
      <c r="E55" s="244"/>
      <c r="F55" s="244"/>
      <c r="G55" s="310" t="s">
        <v>521</v>
      </c>
      <c r="H55" s="311"/>
      <c r="I55" s="319">
        <v>1569108</v>
      </c>
      <c r="J55" s="320">
        <v>474768</v>
      </c>
      <c r="K55" s="321">
        <v>69.2</v>
      </c>
      <c r="L55" s="322">
        <v>316331</v>
      </c>
      <c r="M55" s="323">
        <v>38.6</v>
      </c>
      <c r="N55" s="324">
        <v>30.6</v>
      </c>
    </row>
    <row r="56" spans="1:14" x14ac:dyDescent="0.15">
      <c r="A56" s="248"/>
      <c r="B56" s="244"/>
      <c r="C56" s="244"/>
      <c r="D56" s="244"/>
      <c r="E56" s="244"/>
      <c r="F56" s="244"/>
      <c r="G56" s="325"/>
      <c r="H56" s="326" t="s">
        <v>519</v>
      </c>
      <c r="I56" s="327">
        <v>75029</v>
      </c>
      <c r="J56" s="328">
        <v>22702</v>
      </c>
      <c r="K56" s="329">
        <v>-34.299999999999997</v>
      </c>
      <c r="L56" s="330">
        <v>106387</v>
      </c>
      <c r="M56" s="331">
        <v>22.8</v>
      </c>
      <c r="N56" s="332">
        <v>-57.1</v>
      </c>
    </row>
    <row r="57" spans="1:14" x14ac:dyDescent="0.15">
      <c r="A57" s="248"/>
      <c r="B57" s="244"/>
      <c r="C57" s="244"/>
      <c r="D57" s="244"/>
      <c r="E57" s="244"/>
      <c r="F57" s="244"/>
      <c r="G57" s="310" t="s">
        <v>522</v>
      </c>
      <c r="H57" s="311"/>
      <c r="I57" s="319">
        <v>1379465</v>
      </c>
      <c r="J57" s="320">
        <v>420825</v>
      </c>
      <c r="K57" s="321">
        <v>-11.4</v>
      </c>
      <c r="L57" s="322">
        <v>333013</v>
      </c>
      <c r="M57" s="323">
        <v>5.3</v>
      </c>
      <c r="N57" s="324">
        <v>-16.7</v>
      </c>
    </row>
    <row r="58" spans="1:14" x14ac:dyDescent="0.15">
      <c r="A58" s="248"/>
      <c r="B58" s="244"/>
      <c r="C58" s="244"/>
      <c r="D58" s="244"/>
      <c r="E58" s="244"/>
      <c r="F58" s="244"/>
      <c r="G58" s="325"/>
      <c r="H58" s="326" t="s">
        <v>519</v>
      </c>
      <c r="I58" s="327">
        <v>245393</v>
      </c>
      <c r="J58" s="328">
        <v>74861</v>
      </c>
      <c r="K58" s="329">
        <v>229.8</v>
      </c>
      <c r="L58" s="330">
        <v>126732</v>
      </c>
      <c r="M58" s="331">
        <v>19.100000000000001</v>
      </c>
      <c r="N58" s="332">
        <v>210.7</v>
      </c>
    </row>
    <row r="59" spans="1:14" x14ac:dyDescent="0.15">
      <c r="A59" s="248"/>
      <c r="B59" s="244"/>
      <c r="C59" s="244"/>
      <c r="D59" s="244"/>
      <c r="E59" s="244"/>
      <c r="F59" s="244"/>
      <c r="G59" s="310" t="s">
        <v>523</v>
      </c>
      <c r="H59" s="311"/>
      <c r="I59" s="319">
        <v>2229437</v>
      </c>
      <c r="J59" s="320">
        <v>706188</v>
      </c>
      <c r="K59" s="321">
        <v>67.8</v>
      </c>
      <c r="L59" s="322">
        <v>280458</v>
      </c>
      <c r="M59" s="323">
        <v>-15.8</v>
      </c>
      <c r="N59" s="324">
        <v>83.6</v>
      </c>
    </row>
    <row r="60" spans="1:14" x14ac:dyDescent="0.15">
      <c r="A60" s="248"/>
      <c r="B60" s="244"/>
      <c r="C60" s="244"/>
      <c r="D60" s="244"/>
      <c r="E60" s="244"/>
      <c r="F60" s="244"/>
      <c r="G60" s="325"/>
      <c r="H60" s="326" t="s">
        <v>519</v>
      </c>
      <c r="I60" s="333">
        <v>69266</v>
      </c>
      <c r="J60" s="328">
        <v>21940</v>
      </c>
      <c r="K60" s="329">
        <v>-70.7</v>
      </c>
      <c r="L60" s="330">
        <v>127286</v>
      </c>
      <c r="M60" s="331">
        <v>0.4</v>
      </c>
      <c r="N60" s="332">
        <v>-71.099999999999994</v>
      </c>
    </row>
    <row r="61" spans="1:14" x14ac:dyDescent="0.15">
      <c r="A61" s="248"/>
      <c r="B61" s="244"/>
      <c r="C61" s="244"/>
      <c r="D61" s="244"/>
      <c r="E61" s="244"/>
      <c r="F61" s="244"/>
      <c r="G61" s="310" t="s">
        <v>524</v>
      </c>
      <c r="H61" s="334"/>
      <c r="I61" s="335">
        <v>1263109</v>
      </c>
      <c r="J61" s="336">
        <v>388089</v>
      </c>
      <c r="K61" s="337">
        <v>86.3</v>
      </c>
      <c r="L61" s="338">
        <v>274852</v>
      </c>
      <c r="M61" s="339">
        <v>-0.3</v>
      </c>
      <c r="N61" s="324">
        <v>86.6</v>
      </c>
    </row>
    <row r="62" spans="1:14" x14ac:dyDescent="0.15">
      <c r="A62" s="248"/>
      <c r="B62" s="244"/>
      <c r="C62" s="244"/>
      <c r="D62" s="244"/>
      <c r="E62" s="244"/>
      <c r="F62" s="244"/>
      <c r="G62" s="325"/>
      <c r="H62" s="326" t="s">
        <v>519</v>
      </c>
      <c r="I62" s="327">
        <v>134018</v>
      </c>
      <c r="J62" s="328">
        <v>40587</v>
      </c>
      <c r="K62" s="329">
        <v>12.9</v>
      </c>
      <c r="L62" s="330">
        <v>111169</v>
      </c>
      <c r="M62" s="331">
        <v>0.5</v>
      </c>
      <c r="N62" s="332">
        <v>12.4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9"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20.05</v>
      </c>
      <c r="G47" s="12">
        <v>14.79</v>
      </c>
      <c r="H47" s="12">
        <v>12.06</v>
      </c>
      <c r="I47" s="12">
        <v>12.93</v>
      </c>
      <c r="J47" s="13">
        <v>12.83</v>
      </c>
    </row>
    <row r="48" spans="2:10" ht="57.75" customHeight="1" x14ac:dyDescent="0.15">
      <c r="B48" s="14"/>
      <c r="C48" s="1171" t="s">
        <v>4</v>
      </c>
      <c r="D48" s="1171"/>
      <c r="E48" s="1172"/>
      <c r="F48" s="15">
        <v>7.49</v>
      </c>
      <c r="G48" s="16">
        <v>28.83</v>
      </c>
      <c r="H48" s="16">
        <v>13.42</v>
      </c>
      <c r="I48" s="16">
        <v>7.6</v>
      </c>
      <c r="J48" s="17">
        <v>21.19</v>
      </c>
    </row>
    <row r="49" spans="2:10" ht="57.75" customHeight="1" thickBot="1" x14ac:dyDescent="0.2">
      <c r="B49" s="18"/>
      <c r="C49" s="1173" t="s">
        <v>5</v>
      </c>
      <c r="D49" s="1173"/>
      <c r="E49" s="1174"/>
      <c r="F49" s="19" t="s">
        <v>531</v>
      </c>
      <c r="G49" s="20">
        <v>16.12</v>
      </c>
      <c r="H49" s="20" t="s">
        <v>532</v>
      </c>
      <c r="I49" s="20" t="s">
        <v>533</v>
      </c>
      <c r="J49" s="21">
        <v>14.13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2017-03-29T09:41:58Z</cp:lastPrinted>
  <dcterms:created xsi:type="dcterms:W3CDTF">2017-02-15T23:46:22Z</dcterms:created>
  <dcterms:modified xsi:type="dcterms:W3CDTF">2017-03-29T09:43:32Z</dcterms:modified>
</cp:coreProperties>
</file>