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【H26以降】志良堂寛太・宮城俊作\【1】商工関係\【1】企業支援・工場関係\【6】調査・事務連絡関係\★平成31.令和元年度\20200114 公営企業に係る経営比較分析表（H30決算）分析等について\03_経営比較分析表（業務46）\業務46（法的）\工業用水道事業\"/>
    </mc:Choice>
  </mc:AlternateContent>
  <xr:revisionPtr revIDLastSave="0" documentId="13_ncr:1_{3ACBACF8-7E8E-4656-8475-2DF77EB5999D}" xr6:coauthVersionLast="43" xr6:coauthVersionMax="43" xr10:uidLastSave="{00000000-0000-0000-0000-000000000000}"/>
  <workbookProtection workbookAlgorithmName="SHA-512" workbookHashValue="tlK1VbSewfQpDTXgCR5CDvHO1+zTrI3oHJWwZQpKDwRhfy4g9aDETOpFdqDvIW1xMWatJPeHi31dvsvUiiA2VA==" workbookSaltValue="HSRxLkx9NS0bITOxHvoHEQ==" workbookSpinCount="100000" lockStructure="1"/>
  <bookViews>
    <workbookView xWindow="2037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W11" i="5" s="1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E11" i="5" s="1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T10" i="5" l="1"/>
  <c r="CL10" i="5"/>
  <c r="ED10" i="5"/>
  <c r="V10" i="5"/>
  <c r="BN10" i="5"/>
  <c r="DF10" i="5"/>
  <c r="AF10" i="5"/>
  <c r="BX10" i="5"/>
  <c r="DP10" i="5"/>
  <c r="AJ10" i="5"/>
  <c r="CB10" i="5"/>
  <c r="DT10" i="5"/>
  <c r="BD10" i="5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GF31" i="4"/>
  <c r="GF54" i="4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<sst xmlns="http://schemas.openxmlformats.org/spreadsheetml/2006/main" count="271" uniqueCount="107">
  <si>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</si>
  <si>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</si>
  <si>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</si>
  <si>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</si>
  <si>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</si>
  <si>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</si>
  <si>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</si>
  <si>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</si>
  <si>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</si>
  <si>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</si>
  <si>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</si>
  <si>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</si>
  <si>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</si>
  <si>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</si>
  <si>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</si>
  <si>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</si>
  <si>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</si>
  <si>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</si>
  <si>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</si>
  <si>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</si>
  <si>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</si>
  <si>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</si>
  <si>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</si>
  <si>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</si>
  <si>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</si>
  <si>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</si>
  <si>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</si>
  <si>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</si>
  <si>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</si>
  <si>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</si>
  <si>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</si>
  <si>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</si>
  <si>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</si>
  <si>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</si>
  <si>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</si>
  <si>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</si>
  <si>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</si>
  <si>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</si>
  <si>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</si>
  <si>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</si>
  <si>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</si>
  <si>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</si>
  <si>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</si>
  <si>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</si>
  <si>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</si>
  <si>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</si>
  <si>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</si>
  <si>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</si>
  <si>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</si>
  <si>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</si>
  <si>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</si>
  <si>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</si>
  <si>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</si>
  <si>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</si>
  <si>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</si>
  <si>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</si>
  <si>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</si>
  <si>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</si>
  <si>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</si>
  <si>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</si>
  <si>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</si>
  <si>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</si>
  <si>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</si>
  <si>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</si>
  <si>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</si>
  <si>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</si>
  <si>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</si>
  <si>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</si>
  <si>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</si>
  <si>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</si>
  <si>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</si>
  <si>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</si>
  <si>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</si>
  <si>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</si>
  <si>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</si>
  <si>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</si>
  <si>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</si>
  <si>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</si>
  <si>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</si>
  <si>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</si>
  <si>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</si>
  <si>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</si>
  <si>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</si>
  <si>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</si>
  <si>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</si>
  <si>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</si>
  <si>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</si>
  <si>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</si>
  <si>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473022</t>
  </si>
  <si>
    <t>46</t>
  </si>
  <si>
    <t>02</t>
  </si>
  <si>
    <t>0</t>
  </si>
  <si>
    <t>000</t>
  </si>
  <si>
    <t>沖縄県　大宜味村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</si>
  <si>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</si>
  <si>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</si>
  <si>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</si>
  <si>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</si>
  <si>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</si>
  <si>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</si>
  <si>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</si>
  <si>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</si>
  <si>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</si>
  <si>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</si>
  <si>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施設は運用を開始して5年ほどが経過し、細かな修繕が出始めている。</t>
    <rPh sb="1" eb="3">
      <t>シセツ</t>
    </rPh>
    <rPh sb="4" eb="6">
      <t>ウンヨウ</t>
    </rPh>
    <rPh sb="7" eb="9">
      <t>カイシ</t>
    </rPh>
    <rPh sb="12" eb="13">
      <t>ネン</t>
    </rPh>
    <rPh sb="16" eb="18">
      <t>ケイカ</t>
    </rPh>
    <rPh sb="20" eb="21">
      <t>コマ</t>
    </rPh>
    <rPh sb="23" eb="25">
      <t>シュウゼン</t>
    </rPh>
    <rPh sb="26" eb="28">
      <t>デハジ</t>
    </rPh>
    <phoneticPr fontId="5"/>
  </si>
  <si>
    <t>　工業用水を使用する企業が現在はないため、一部の会計の出し入れのみを行っているのが現状である。
　今後は入居企業等の状況を見ながら、事業の廃止も視野に入れ、検討を進めていきたい。</t>
    <rPh sb="1" eb="3">
      <t>コウギョウ</t>
    </rPh>
    <rPh sb="3" eb="5">
      <t>ヨウスイ</t>
    </rPh>
    <rPh sb="6" eb="8">
      <t>シヨウ</t>
    </rPh>
    <rPh sb="10" eb="12">
      <t>キギョウ</t>
    </rPh>
    <rPh sb="13" eb="15">
      <t>ゲンザイ</t>
    </rPh>
    <rPh sb="21" eb="23">
      <t>イチブ</t>
    </rPh>
    <rPh sb="24" eb="26">
      <t>カイケイ</t>
    </rPh>
    <rPh sb="27" eb="28">
      <t>ダ</t>
    </rPh>
    <rPh sb="29" eb="30">
      <t>イ</t>
    </rPh>
    <rPh sb="34" eb="35">
      <t>オコナ</t>
    </rPh>
    <rPh sb="41" eb="43">
      <t>ゲンジョウ</t>
    </rPh>
    <rPh sb="49" eb="51">
      <t>コンゴ</t>
    </rPh>
    <rPh sb="52" eb="54">
      <t>ニュウキョ</t>
    </rPh>
    <rPh sb="54" eb="56">
      <t>キギョウ</t>
    </rPh>
    <rPh sb="56" eb="57">
      <t>トウ</t>
    </rPh>
    <rPh sb="58" eb="60">
      <t>ジョウキョウ</t>
    </rPh>
    <rPh sb="61" eb="62">
      <t>ミ</t>
    </rPh>
    <rPh sb="66" eb="68">
      <t>ジギョウ</t>
    </rPh>
    <rPh sb="69" eb="71">
      <t>ハイシ</t>
    </rPh>
    <rPh sb="72" eb="74">
      <t>シヤ</t>
    </rPh>
    <rPh sb="75" eb="76">
      <t>イ</t>
    </rPh>
    <rPh sb="78" eb="80">
      <t>ケントウ</t>
    </rPh>
    <rPh sb="81" eb="82">
      <t>スス</t>
    </rPh>
    <phoneticPr fontId="5"/>
  </si>
  <si>
    <t>　大宜味村工業用水道事業の給水区域は、大宜味村企業支援賃貸工場に設定されているが、現在、工場に入居している企業2社は工業用水を使用していないため、事業は休止中となっている。一部の会計の出し入れを行っているのが現状であり、①、③の数値は、事業が休止中のため、維持管理費が少なく、給水収益はないもののその他の収益で賄えている状況である。</t>
    <rPh sb="1" eb="3">
      <t>シセツ</t>
    </rPh>
    <rPh sb="4" eb="6">
      <t>ウンヨウ</t>
    </rPh>
    <rPh sb="7" eb="9">
      <t>カイシ</t>
    </rPh>
    <rPh sb="12" eb="13">
      <t>ネン</t>
    </rPh>
    <rPh sb="16" eb="18">
      <t>ケイカ</t>
    </rPh>
    <rPh sb="20" eb="21">
      <t>コマ</t>
    </rPh>
    <rPh sb="23" eb="25">
      <t>シュウゼン</t>
    </rPh>
    <rPh sb="26" eb="28">
      <t>デハジ</t>
    </rPh>
    <rPh sb="134" eb="135">
      <t>スク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</si>
</sst>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6.27</c:v>
                </c:pt>
                <c:pt idx="1">
                  <c:v>9.42</c:v>
                </c:pt>
                <c:pt idx="2">
                  <c:v>12.56</c:v>
                </c:pt>
                <c:pt idx="3">
                  <c:v>15.7</c:v>
                </c:pt>
                <c:pt idx="4">
                  <c:v>18.84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E-43D5-B8A7-D086424E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E-43D5-B8A7-D086424E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D-46B9-89C7-1E9DE871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D-46B9-89C7-1E9DE871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F-41F3-97B3-16C3F9E5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F-41F3-97B3-16C3F9E5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8275.4699999999993</c:v>
                </c:pt>
                <c:pt idx="1">
                  <c:v>13165.12</c:v>
                </c:pt>
                <c:pt idx="2">
                  <c:v>35128.57</c:v>
                </c:pt>
                <c:pt idx="3">
                  <c:v>44905</c:v>
                </c:pt>
                <c:pt idx="4">
                  <c:v>50668.18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361-8D52-6E7C4EFA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A-4361-8D52-6E7C4EFA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3-4047-89BD-72D2E565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3-4047-89BD-72D2E565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22.63</c:v>
                </c:pt>
                <c:pt idx="1">
                  <c:v>24.13</c:v>
                </c:pt>
                <c:pt idx="2">
                  <c:v>16.79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5-499A-9AE3-6E6DDA64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5-499A-9AE3-6E6DDA64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1193</c:v>
                </c:pt>
                <c:pt idx="1">
                  <c:v>1119</c:v>
                </c:pt>
                <c:pt idx="2">
                  <c:v>1608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7-48EF-8208-0A115900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7-48EF-8208-0A115900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87E-8977-8DF2B2BF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6-487E-8977-8DF2B2BF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6-446D-8663-00B700C3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6-446D-8663-00B700C3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C-41F8-9C3A-2084B15B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C-41F8-9C3A-2084B15B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191.27</c:v>
                </c:pt>
                <c:pt idx="1">
                  <c:v>177.2</c:v>
                </c:pt>
                <c:pt idx="2">
                  <c:v>161.82</c:v>
                </c:pt>
                <c:pt idx="3">
                  <c:v>158.51</c:v>
                </c:pt>
                <c:pt idx="4">
                  <c:v>181.94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3-4858-AD9A-C7A88921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3-4858-AD9A-C7A88921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EK1" zoomScaleNormal="10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沖縄県　大宜味村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200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極小規模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 t="str">
        <f>データ!N7</f>
        <v>-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100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 t="str">
        <f>データ!Q7</f>
        <v>-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 t="str">
        <f>データ!R7</f>
        <v>-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自治体職員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106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191.27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177.2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161.82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158.51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181.94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 t="str">
        <f>データ!AH6</f>
        <v>-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 t="str">
        <f>データ!AI6</f>
        <v>-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8275.4699999999993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13165.12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35128.57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44905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50668.18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0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0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0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 t="str">
        <f>データ!BD6</f>
        <v>-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 t="str">
        <f>データ!BE6</f>
        <v>-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117.77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118.03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120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113.67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110.79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102.41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101.87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115.82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118.97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121.15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797.95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742.59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549.77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730.25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868.31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446.61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430.97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536.28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514.66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504.81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104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22.63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24.13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16.79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0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0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1193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1119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1608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 t="str">
        <f>データ!BZ6</f>
        <v>-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 t="str">
        <f>データ!CA6</f>
        <v>-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1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0.5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0.5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0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0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10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10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10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0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0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91.03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100.16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100.54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95.99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94.91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45.86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42.5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42.19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44.55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47.36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35.78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35.909999999999997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35.54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35.24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35.22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52.6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52.54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50.81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50.28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51.42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105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3"/>
      <c r="Y79" s="144">
        <f>データ!$B$10</f>
        <v>41640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44">
        <f>データ!$C$10</f>
        <v>42005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6"/>
      <c r="CA79" s="144">
        <f>データ!$D$10</f>
        <v>42370</v>
      </c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6"/>
      <c r="DB79" s="144">
        <f>データ!$E$10</f>
        <v>42736</v>
      </c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6"/>
      <c r="EC79" s="144">
        <f>データ!$F$10</f>
        <v>43101</v>
      </c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6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3"/>
      <c r="GK79" s="144">
        <f>データ!$B$10</f>
        <v>41640</v>
      </c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6"/>
      <c r="HL79" s="144">
        <f>データ!$C$10</f>
        <v>42005</v>
      </c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6"/>
      <c r="IM79" s="144">
        <f>データ!$D$10</f>
        <v>42370</v>
      </c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6"/>
      <c r="JN79" s="144">
        <f>データ!$E$10</f>
        <v>42736</v>
      </c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6"/>
      <c r="KO79" s="144">
        <f>データ!$F$10</f>
        <v>43101</v>
      </c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  <c r="LC79" s="145"/>
      <c r="LD79" s="145"/>
      <c r="LE79" s="145"/>
      <c r="LF79" s="145"/>
      <c r="LG79" s="145"/>
      <c r="LH79" s="145"/>
      <c r="LI79" s="145"/>
      <c r="LJ79" s="145"/>
      <c r="LK79" s="145"/>
      <c r="LL79" s="145"/>
      <c r="LM79" s="145"/>
      <c r="LN79" s="145"/>
      <c r="LO79" s="146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2"/>
      <c r="MK79" s="142"/>
      <c r="ML79" s="142"/>
      <c r="MM79" s="142"/>
      <c r="MN79" s="142"/>
      <c r="MO79" s="142"/>
      <c r="MP79" s="142"/>
      <c r="MQ79" s="142"/>
      <c r="MR79" s="142"/>
      <c r="MS79" s="142"/>
      <c r="MT79" s="142"/>
      <c r="MU79" s="142"/>
      <c r="MV79" s="143"/>
      <c r="MW79" s="144">
        <f>データ!$B$10</f>
        <v>41640</v>
      </c>
      <c r="MX79" s="145"/>
      <c r="MY79" s="145"/>
      <c r="MZ79" s="145"/>
      <c r="NA79" s="145"/>
      <c r="NB79" s="145"/>
      <c r="NC79" s="145"/>
      <c r="ND79" s="145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6"/>
      <c r="NX79" s="144">
        <f>データ!$C$10</f>
        <v>42005</v>
      </c>
      <c r="NY79" s="145"/>
      <c r="NZ79" s="145"/>
      <c r="OA79" s="145"/>
      <c r="OB79" s="145"/>
      <c r="OC79" s="145"/>
      <c r="OD79" s="145"/>
      <c r="OE79" s="145"/>
      <c r="OF79" s="145"/>
      <c r="OG79" s="145"/>
      <c r="OH79" s="145"/>
      <c r="OI79" s="145"/>
      <c r="OJ79" s="145"/>
      <c r="OK79" s="145"/>
      <c r="OL79" s="145"/>
      <c r="OM79" s="145"/>
      <c r="ON79" s="145"/>
      <c r="OO79" s="145"/>
      <c r="OP79" s="145"/>
      <c r="OQ79" s="145"/>
      <c r="OR79" s="145"/>
      <c r="OS79" s="145"/>
      <c r="OT79" s="145"/>
      <c r="OU79" s="145"/>
      <c r="OV79" s="145"/>
      <c r="OW79" s="145"/>
      <c r="OX79" s="146"/>
      <c r="OY79" s="144">
        <f>データ!$D$10</f>
        <v>42370</v>
      </c>
      <c r="OZ79" s="145"/>
      <c r="PA79" s="145"/>
      <c r="PB79" s="145"/>
      <c r="PC79" s="145"/>
      <c r="PD79" s="145"/>
      <c r="PE79" s="145"/>
      <c r="PF79" s="145"/>
      <c r="PG79" s="145"/>
      <c r="PH79" s="145"/>
      <c r="PI79" s="145"/>
      <c r="PJ79" s="145"/>
      <c r="PK79" s="145"/>
      <c r="PL79" s="145"/>
      <c r="PM79" s="145"/>
      <c r="PN79" s="145"/>
      <c r="PO79" s="145"/>
      <c r="PP79" s="145"/>
      <c r="PQ79" s="145"/>
      <c r="PR79" s="145"/>
      <c r="PS79" s="145"/>
      <c r="PT79" s="145"/>
      <c r="PU79" s="145"/>
      <c r="PV79" s="145"/>
      <c r="PW79" s="145"/>
      <c r="PX79" s="145"/>
      <c r="PY79" s="146"/>
      <c r="PZ79" s="144">
        <f>データ!$E$10</f>
        <v>42736</v>
      </c>
      <c r="QA79" s="145"/>
      <c r="QB79" s="145"/>
      <c r="QC79" s="145"/>
      <c r="QD79" s="145"/>
      <c r="QE79" s="145"/>
      <c r="QF79" s="145"/>
      <c r="QG79" s="145"/>
      <c r="QH79" s="145"/>
      <c r="QI79" s="145"/>
      <c r="QJ79" s="145"/>
      <c r="QK79" s="145"/>
      <c r="QL79" s="145"/>
      <c r="QM79" s="145"/>
      <c r="QN79" s="145"/>
      <c r="QO79" s="145"/>
      <c r="QP79" s="145"/>
      <c r="QQ79" s="145"/>
      <c r="QR79" s="145"/>
      <c r="QS79" s="145"/>
      <c r="QT79" s="145"/>
      <c r="QU79" s="145"/>
      <c r="QV79" s="145"/>
      <c r="QW79" s="145"/>
      <c r="QX79" s="145"/>
      <c r="QY79" s="145"/>
      <c r="QZ79" s="146"/>
      <c r="RA79" s="144">
        <f>データ!$F$10</f>
        <v>43101</v>
      </c>
      <c r="RB79" s="145"/>
      <c r="RC79" s="145"/>
      <c r="RD79" s="145"/>
      <c r="RE79" s="145"/>
      <c r="RF79" s="145"/>
      <c r="RG79" s="145"/>
      <c r="RH79" s="145"/>
      <c r="RI79" s="145"/>
      <c r="RJ79" s="145"/>
      <c r="RK79" s="145"/>
      <c r="RL79" s="145"/>
      <c r="RM79" s="145"/>
      <c r="RN79" s="145"/>
      <c r="RO79" s="145"/>
      <c r="RP79" s="145"/>
      <c r="RQ79" s="145"/>
      <c r="RR79" s="145"/>
      <c r="RS79" s="145"/>
      <c r="RT79" s="145"/>
      <c r="RU79" s="145"/>
      <c r="RV79" s="145"/>
      <c r="RW79" s="145"/>
      <c r="RX79" s="145"/>
      <c r="RY79" s="145"/>
      <c r="RZ79" s="145"/>
      <c r="SA79" s="146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7" t="s">
        <v>23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>
        <f>データ!DD6</f>
        <v>6.27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9.42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12.56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15.7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18.84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7" t="s">
        <v>23</v>
      </c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8">
        <f>データ!DO6</f>
        <v>0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0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0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0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0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7" t="s">
        <v>23</v>
      </c>
      <c r="MK80" s="147"/>
      <c r="ML80" s="147"/>
      <c r="MM80" s="147"/>
      <c r="MN80" s="147"/>
      <c r="MO80" s="147"/>
      <c r="MP80" s="147"/>
      <c r="MQ80" s="147"/>
      <c r="MR80" s="147"/>
      <c r="MS80" s="147"/>
      <c r="MT80" s="147"/>
      <c r="MU80" s="147"/>
      <c r="MV80" s="147"/>
      <c r="MW80" s="148">
        <f>データ!DZ6</f>
        <v>0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7" t="s">
        <v>24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>
        <f>データ!DI6</f>
        <v>52.45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53.92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53.32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53.4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53.49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7" t="s">
        <v>24</v>
      </c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8">
        <f>データ!DT6</f>
        <v>4.53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3.4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3.56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3.46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3.28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7" t="s">
        <v>24</v>
      </c>
      <c r="MK81" s="147"/>
      <c r="ML81" s="147"/>
      <c r="MM81" s="147"/>
      <c r="MN81" s="147"/>
      <c r="MO81" s="147"/>
      <c r="MP81" s="147"/>
      <c r="MQ81" s="147"/>
      <c r="MR81" s="147"/>
      <c r="MS81" s="147"/>
      <c r="MT81" s="147"/>
      <c r="MU81" s="147"/>
      <c r="MV81" s="147"/>
      <c r="MW81" s="148">
        <f>データ!EE6</f>
        <v>0.71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0.19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0.06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0.13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0.02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49" t="s">
        <v>29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 t="s">
        <v>30</v>
      </c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 t="s">
        <v>31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 t="s">
        <v>32</v>
      </c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 t="s">
        <v>33</v>
      </c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 t="s">
        <v>34</v>
      </c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 t="s">
        <v>35</v>
      </c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 t="s">
        <v>36</v>
      </c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 t="s">
        <v>29</v>
      </c>
      <c r="HL89" s="149"/>
      <c r="HM89" s="149"/>
      <c r="HN89" s="149"/>
      <c r="HO89" s="149"/>
      <c r="HP89" s="149"/>
      <c r="HQ89" s="149"/>
      <c r="HR89" s="149"/>
      <c r="HS89" s="149"/>
      <c r="HT89" s="149"/>
      <c r="HU89" s="149"/>
      <c r="HV89" s="149"/>
      <c r="HW89" s="149"/>
      <c r="HX89" s="149"/>
      <c r="HY89" s="149"/>
      <c r="HZ89" s="149"/>
      <c r="IA89" s="149"/>
      <c r="IB89" s="149"/>
      <c r="IC89" s="149"/>
      <c r="ID89" s="149"/>
      <c r="IE89" s="149"/>
      <c r="IF89" s="149"/>
      <c r="IG89" s="149"/>
      <c r="IH89" s="149"/>
      <c r="II89" s="149"/>
      <c r="IJ89" s="149"/>
      <c r="IK89" s="149"/>
      <c r="IL89" s="149" t="s">
        <v>30</v>
      </c>
      <c r="IM89" s="149"/>
      <c r="IN89" s="149"/>
      <c r="IO89" s="149"/>
      <c r="IP89" s="149"/>
      <c r="IQ89" s="149"/>
      <c r="IR89" s="149"/>
      <c r="IS89" s="149"/>
      <c r="IT89" s="149"/>
      <c r="IU89" s="149"/>
      <c r="IV89" s="149"/>
      <c r="IW89" s="149"/>
      <c r="IX89" s="149"/>
      <c r="IY89" s="149"/>
      <c r="IZ89" s="149"/>
      <c r="JA89" s="149"/>
      <c r="JB89" s="149"/>
      <c r="JC89" s="149"/>
      <c r="JD89" s="149"/>
      <c r="JE89" s="149"/>
      <c r="JF89" s="149"/>
      <c r="JG89" s="149"/>
      <c r="JH89" s="149"/>
      <c r="JI89" s="149"/>
      <c r="JJ89" s="149"/>
      <c r="JK89" s="149"/>
      <c r="JL89" s="149"/>
      <c r="JM89" s="149" t="s">
        <v>31</v>
      </c>
      <c r="JN89" s="149"/>
      <c r="JO89" s="149"/>
      <c r="JP89" s="149"/>
      <c r="JQ89" s="149"/>
      <c r="JR89" s="149"/>
      <c r="JS89" s="149"/>
      <c r="JT89" s="149"/>
      <c r="JU89" s="149"/>
      <c r="JV89" s="149"/>
      <c r="JW89" s="149"/>
      <c r="JX89" s="149"/>
      <c r="JY89" s="149"/>
      <c r="JZ89" s="149"/>
      <c r="KA89" s="149"/>
      <c r="KB89" s="149"/>
      <c r="KC89" s="149"/>
      <c r="KD89" s="149"/>
      <c r="KE89" s="149"/>
      <c r="KF89" s="149"/>
      <c r="KG89" s="149"/>
      <c r="KH89" s="149"/>
      <c r="KI89" s="149"/>
      <c r="KJ89" s="149"/>
      <c r="KK89" s="149"/>
      <c r="KL89" s="149"/>
      <c r="KM89" s="14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【118.92】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【26.31】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【450.05】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【246.04】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【114.16】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【18.71】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【55.52】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【77.10】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【58.53】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【45.47】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【0.16】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QVajkErfth0t698QigYM3JD3/zBSrE7ik1JxWiiFCjXHRmLooy2JRqaU2EdSkqcOSU62OumpkuH7cISgK5rkvA==" saltValue="YGzmFM7dApiuuzKFvq4Sqw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191.27</v>
      </c>
      <c r="U6" s="52">
        <f>U7</f>
        <v>177.2</v>
      </c>
      <c r="V6" s="52">
        <f>V7</f>
        <v>161.82</v>
      </c>
      <c r="W6" s="52">
        <f>W7</f>
        <v>158.51</v>
      </c>
      <c r="X6" s="52">
        <f t="shared" si="3"/>
        <v>181.94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 t="str">
        <f>AH7</f>
        <v>-</v>
      </c>
      <c r="AI6" s="52" t="str">
        <f t="shared" si="3"/>
        <v>-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8275.4699999999993</v>
      </c>
      <c r="AQ6" s="52">
        <f>AQ7</f>
        <v>13165.12</v>
      </c>
      <c r="AR6" s="52">
        <f>AR7</f>
        <v>35128.57</v>
      </c>
      <c r="AS6" s="52">
        <f>AS7</f>
        <v>44905</v>
      </c>
      <c r="AT6" s="52">
        <f t="shared" si="3"/>
        <v>50668.18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0</v>
      </c>
      <c r="BB6" s="52">
        <f>BB7</f>
        <v>0</v>
      </c>
      <c r="BC6" s="52">
        <f>BC7</f>
        <v>0</v>
      </c>
      <c r="BD6" s="52" t="str">
        <f>BD7</f>
        <v>-</v>
      </c>
      <c r="BE6" s="52" t="str">
        <f t="shared" si="3"/>
        <v>-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22.63</v>
      </c>
      <c r="BM6" s="52">
        <f>BM7</f>
        <v>24.13</v>
      </c>
      <c r="BN6" s="52">
        <f>BN7</f>
        <v>16.79</v>
      </c>
      <c r="BO6" s="52">
        <f>BO7</f>
        <v>0</v>
      </c>
      <c r="BP6" s="52">
        <f t="shared" si="3"/>
        <v>0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1193</v>
      </c>
      <c r="BX6" s="52">
        <f>BX7</f>
        <v>1119</v>
      </c>
      <c r="BY6" s="52">
        <f>BY7</f>
        <v>1608</v>
      </c>
      <c r="BZ6" s="52" t="str">
        <f>BZ7</f>
        <v>-</v>
      </c>
      <c r="CA6" s="52" t="str">
        <f t="shared" si="3"/>
        <v>-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1</v>
      </c>
      <c r="CI6" s="52">
        <f>CI7</f>
        <v>0.5</v>
      </c>
      <c r="CJ6" s="52">
        <f>CJ7</f>
        <v>0.5</v>
      </c>
      <c r="CK6" s="52">
        <f>CK7</f>
        <v>0</v>
      </c>
      <c r="CL6" s="52">
        <f t="shared" si="5"/>
        <v>0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10</v>
      </c>
      <c r="CT6" s="52">
        <f>CT7</f>
        <v>10</v>
      </c>
      <c r="CU6" s="52">
        <f>CU7</f>
        <v>10</v>
      </c>
      <c r="CV6" s="52">
        <f>CV7</f>
        <v>0</v>
      </c>
      <c r="CW6" s="52">
        <f t="shared" si="6"/>
        <v>0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6.27</v>
      </c>
      <c r="DE6" s="52">
        <f>DE7</f>
        <v>9.42</v>
      </c>
      <c r="DF6" s="52">
        <f>DF7</f>
        <v>12.56</v>
      </c>
      <c r="DG6" s="52">
        <f>DG7</f>
        <v>15.7</v>
      </c>
      <c r="DH6" s="52">
        <f t="shared" si="7"/>
        <v>18.84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200</v>
      </c>
      <c r="L7" s="54" t="s">
        <v>96</v>
      </c>
      <c r="M7" s="55">
        <v>1</v>
      </c>
      <c r="N7" s="55" t="s">
        <v>97</v>
      </c>
      <c r="O7" s="56" t="s">
        <v>97</v>
      </c>
      <c r="P7" s="56">
        <v>100</v>
      </c>
      <c r="Q7" s="55" t="s">
        <v>97</v>
      </c>
      <c r="R7" s="55" t="s">
        <v>97</v>
      </c>
      <c r="S7" s="54" t="s">
        <v>98</v>
      </c>
      <c r="T7" s="57">
        <v>191.27</v>
      </c>
      <c r="U7" s="57">
        <v>177.2</v>
      </c>
      <c r="V7" s="57">
        <v>161.82</v>
      </c>
      <c r="W7" s="57">
        <v>158.51</v>
      </c>
      <c r="X7" s="57">
        <v>181.94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 t="s">
        <v>97</v>
      </c>
      <c r="AI7" s="57" t="s">
        <v>97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8275.4699999999993</v>
      </c>
      <c r="AQ7" s="57">
        <v>13165.12</v>
      </c>
      <c r="AR7" s="57">
        <v>35128.57</v>
      </c>
      <c r="AS7" s="57">
        <v>44905</v>
      </c>
      <c r="AT7" s="57">
        <v>50668.18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0</v>
      </c>
      <c r="BB7" s="57">
        <v>0</v>
      </c>
      <c r="BC7" s="57">
        <v>0</v>
      </c>
      <c r="BD7" s="57" t="s">
        <v>97</v>
      </c>
      <c r="BE7" s="57" t="s">
        <v>97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22.63</v>
      </c>
      <c r="BM7" s="57">
        <v>24.13</v>
      </c>
      <c r="BN7" s="57">
        <v>16.79</v>
      </c>
      <c r="BO7" s="57">
        <v>0</v>
      </c>
      <c r="BP7" s="57">
        <v>0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1193</v>
      </c>
      <c r="BX7" s="57">
        <v>1119</v>
      </c>
      <c r="BY7" s="57">
        <v>1608</v>
      </c>
      <c r="BZ7" s="57" t="s">
        <v>97</v>
      </c>
      <c r="CA7" s="57" t="s">
        <v>97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1</v>
      </c>
      <c r="CI7" s="57">
        <v>0.5</v>
      </c>
      <c r="CJ7" s="57">
        <v>0.5</v>
      </c>
      <c r="CK7" s="57">
        <v>0</v>
      </c>
      <c r="CL7" s="57">
        <v>0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10</v>
      </c>
      <c r="CT7" s="57">
        <v>10</v>
      </c>
      <c r="CU7" s="57">
        <v>10</v>
      </c>
      <c r="CV7" s="57">
        <v>0</v>
      </c>
      <c r="CW7" s="57">
        <v>0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6.27</v>
      </c>
      <c r="DE7" s="57">
        <v>9.42</v>
      </c>
      <c r="DF7" s="57">
        <v>12.56</v>
      </c>
      <c r="DG7" s="57">
        <v>15.7</v>
      </c>
      <c r="DH7" s="57">
        <v>18.84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191.27</v>
      </c>
      <c r="V11" s="64">
        <f>IF(U6="-",NA(),U6)</f>
        <v>177.2</v>
      </c>
      <c r="W11" s="64">
        <f>IF(V6="-",NA(),V6)</f>
        <v>161.82</v>
      </c>
      <c r="X11" s="64">
        <f>IF(W6="-",NA(),W6)</f>
        <v>158.51</v>
      </c>
      <c r="Y11" s="64">
        <f>IF(X6="-",NA(),X6)</f>
        <v>181.94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 t="e">
        <f>IF(AH6="-",NA(),AH6)</f>
        <v>#N/A</v>
      </c>
      <c r="AJ11" s="64" t="e">
        <f>IF(AI6="-",NA(),AI6)</f>
        <v>#N/A</v>
      </c>
      <c r="AP11" s="63" t="s">
        <v>23</v>
      </c>
      <c r="AQ11" s="64">
        <f>IF(AP6="-",NA(),AP6)</f>
        <v>8275.4699999999993</v>
      </c>
      <c r="AR11" s="64">
        <f>IF(AQ6="-",NA(),AQ6)</f>
        <v>13165.12</v>
      </c>
      <c r="AS11" s="64">
        <f>IF(AR6="-",NA(),AR6)</f>
        <v>35128.57</v>
      </c>
      <c r="AT11" s="64">
        <f>IF(AS6="-",NA(),AS6)</f>
        <v>44905</v>
      </c>
      <c r="AU11" s="64">
        <f>IF(AT6="-",NA(),AT6)</f>
        <v>50668.18</v>
      </c>
      <c r="BA11" s="63" t="s">
        <v>23</v>
      </c>
      <c r="BB11" s="64">
        <f>IF(BA6="-",NA(),BA6)</f>
        <v>0</v>
      </c>
      <c r="BC11" s="64">
        <f>IF(BB6="-",NA(),BB6)</f>
        <v>0</v>
      </c>
      <c r="BD11" s="64">
        <f>IF(BC6="-",NA(),BC6)</f>
        <v>0</v>
      </c>
      <c r="BE11" s="64" t="e">
        <f>IF(BD6="-",NA(),BD6)</f>
        <v>#N/A</v>
      </c>
      <c r="BF11" s="64" t="e">
        <f>IF(BE6="-",NA(),BE6)</f>
        <v>#N/A</v>
      </c>
      <c r="BL11" s="63" t="s">
        <v>23</v>
      </c>
      <c r="BM11" s="64">
        <f>IF(BL6="-",NA(),BL6)</f>
        <v>22.63</v>
      </c>
      <c r="BN11" s="64">
        <f>IF(BM6="-",NA(),BM6)</f>
        <v>24.13</v>
      </c>
      <c r="BO11" s="64">
        <f>IF(BN6="-",NA(),BN6)</f>
        <v>16.79</v>
      </c>
      <c r="BP11" s="64">
        <f>IF(BO6="-",NA(),BO6)</f>
        <v>0</v>
      </c>
      <c r="BQ11" s="64">
        <f>IF(BP6="-",NA(),BP6)</f>
        <v>0</v>
      </c>
      <c r="BW11" s="63" t="s">
        <v>23</v>
      </c>
      <c r="BX11" s="64">
        <f>IF(BW6="-",NA(),BW6)</f>
        <v>1193</v>
      </c>
      <c r="BY11" s="64">
        <f>IF(BX6="-",NA(),BX6)</f>
        <v>1119</v>
      </c>
      <c r="BZ11" s="64">
        <f>IF(BY6="-",NA(),BY6)</f>
        <v>1608</v>
      </c>
      <c r="CA11" s="64" t="e">
        <f>IF(BZ6="-",NA(),BZ6)</f>
        <v>#N/A</v>
      </c>
      <c r="CB11" s="64" t="e">
        <f>IF(CA6="-",NA(),CA6)</f>
        <v>#N/A</v>
      </c>
      <c r="CH11" s="63" t="s">
        <v>23</v>
      </c>
      <c r="CI11" s="64">
        <f>IF(CH6="-",NA(),CH6)</f>
        <v>1</v>
      </c>
      <c r="CJ11" s="64">
        <f>IF(CI6="-",NA(),CI6)</f>
        <v>0.5</v>
      </c>
      <c r="CK11" s="64">
        <f>IF(CJ6="-",NA(),CJ6)</f>
        <v>0.5</v>
      </c>
      <c r="CL11" s="64">
        <f>IF(CK6="-",NA(),CK6)</f>
        <v>0</v>
      </c>
      <c r="CM11" s="64">
        <f>IF(CL6="-",NA(),CL6)</f>
        <v>0</v>
      </c>
      <c r="CS11" s="63" t="s">
        <v>23</v>
      </c>
      <c r="CT11" s="64">
        <f>IF(CS6="-",NA(),CS6)</f>
        <v>10</v>
      </c>
      <c r="CU11" s="64">
        <f>IF(CT6="-",NA(),CT6)</f>
        <v>10</v>
      </c>
      <c r="CV11" s="64">
        <f>IF(CU6="-",NA(),CU6)</f>
        <v>10</v>
      </c>
      <c r="CW11" s="64">
        <f>IF(CV6="-",NA(),CV6)</f>
        <v>0</v>
      </c>
      <c r="CX11" s="64">
        <f>IF(CW6="-",NA(),CW6)</f>
        <v>0</v>
      </c>
      <c r="DD11" s="63" t="s">
        <v>23</v>
      </c>
      <c r="DE11" s="64">
        <f>IF(DD6="-",NA(),DD6)</f>
        <v>6.27</v>
      </c>
      <c r="DF11" s="64">
        <f>IF(DE6="-",NA(),DE6)</f>
        <v>9.42</v>
      </c>
      <c r="DG11" s="64">
        <f>IF(DF6="-",NA(),DF6)</f>
        <v>12.56</v>
      </c>
      <c r="DH11" s="64">
        <f>IF(DG6="-",NA(),DG6)</f>
        <v>15.7</v>
      </c>
      <c r="DI11" s="64">
        <f>IF(DH6="-",NA(),DH6)</f>
        <v>18.84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ogimi</cp:lastModifiedBy>
  <cp:lastPrinted>2020-02-10T04:46:57Z</cp:lastPrinted>
  <dcterms:created xsi:type="dcterms:W3CDTF">2019-12-05T07:47:40Z</dcterms:created>
  <dcterms:modified xsi:type="dcterms:W3CDTF">2020-02-10T04:51:39Z</dcterms:modified>
  <cp:category/>
</cp:coreProperties>
</file>